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8" windowWidth="15120" windowHeight="7836" tabRatio="809"/>
  </bookViews>
  <sheets>
    <sheet name="Меню 2023 c 12 лет и  старше " sheetId="15" r:id="rId1"/>
  </sheets>
  <calcPr calcId="144525"/>
</workbook>
</file>

<file path=xl/calcChain.xml><?xml version="1.0" encoding="utf-8"?>
<calcChain xmlns="http://schemas.openxmlformats.org/spreadsheetml/2006/main">
  <c r="O413" i="15" l="1"/>
  <c r="N413" i="15"/>
  <c r="M413" i="15"/>
  <c r="L413" i="15"/>
  <c r="K413" i="15"/>
  <c r="I413" i="15"/>
  <c r="H413" i="15"/>
  <c r="C344" i="15"/>
  <c r="O311" i="15" l="1"/>
  <c r="N311" i="15"/>
  <c r="M311" i="15"/>
  <c r="L311" i="15"/>
  <c r="K311" i="15"/>
  <c r="J311" i="15"/>
  <c r="I311" i="15"/>
  <c r="H311" i="15"/>
  <c r="G311" i="15"/>
  <c r="F311" i="15"/>
  <c r="E311" i="15"/>
  <c r="D311" i="15"/>
  <c r="C311" i="15"/>
  <c r="O274" i="15"/>
  <c r="N274" i="15"/>
  <c r="M274" i="15"/>
  <c r="L274" i="15"/>
  <c r="K274" i="15"/>
  <c r="J274" i="15"/>
  <c r="I274" i="15"/>
  <c r="H274" i="15"/>
  <c r="G274" i="15"/>
  <c r="F274" i="15"/>
  <c r="E274" i="15"/>
  <c r="D274" i="15"/>
  <c r="C274" i="15"/>
  <c r="C238" i="15"/>
  <c r="O204" i="15"/>
  <c r="N204" i="15"/>
  <c r="M204" i="15"/>
  <c r="L204" i="15"/>
  <c r="K204" i="15"/>
  <c r="J204" i="15"/>
  <c r="I204" i="15"/>
  <c r="H204" i="15"/>
  <c r="G204" i="15"/>
  <c r="F204" i="15"/>
  <c r="E204" i="15"/>
  <c r="D204" i="15"/>
  <c r="C204" i="15"/>
  <c r="C200" i="15"/>
  <c r="C409" i="15"/>
  <c r="C156" i="15"/>
  <c r="C51" i="15"/>
  <c r="G230" i="15" l="1"/>
  <c r="O200" i="15" l="1"/>
  <c r="N200" i="15"/>
  <c r="M200" i="15"/>
  <c r="L200" i="15"/>
  <c r="K200" i="15"/>
  <c r="J200" i="15"/>
  <c r="I200" i="15"/>
  <c r="H200" i="15"/>
  <c r="G200" i="15"/>
  <c r="F200" i="15"/>
  <c r="E200" i="15"/>
  <c r="D200" i="15"/>
  <c r="O191" i="15"/>
  <c r="N191" i="15"/>
  <c r="M191" i="15"/>
  <c r="L191" i="15"/>
  <c r="K191" i="15"/>
  <c r="J191" i="15"/>
  <c r="I191" i="15"/>
  <c r="H191" i="15"/>
  <c r="H205" i="15" s="1"/>
  <c r="G191" i="15"/>
  <c r="G205" i="15" s="1"/>
  <c r="F191" i="15"/>
  <c r="F205" i="15" s="1"/>
  <c r="E191" i="15"/>
  <c r="E205" i="15" s="1"/>
  <c r="D191" i="15"/>
  <c r="D205" i="15" s="1"/>
  <c r="C191" i="15"/>
  <c r="L205" i="15" l="1"/>
  <c r="J205" i="15"/>
  <c r="N205" i="15"/>
  <c r="I205" i="15"/>
  <c r="K205" i="15"/>
  <c r="M205" i="15"/>
  <c r="O205" i="15"/>
  <c r="O423" i="15"/>
  <c r="N423" i="15"/>
  <c r="M423" i="15"/>
  <c r="L423" i="15"/>
  <c r="K423" i="15"/>
  <c r="J423" i="15"/>
  <c r="I423" i="15"/>
  <c r="H423" i="15"/>
  <c r="G423" i="15"/>
  <c r="F423" i="15"/>
  <c r="E423" i="15"/>
  <c r="D423" i="15"/>
  <c r="C423" i="15"/>
  <c r="O419" i="15"/>
  <c r="N419" i="15"/>
  <c r="M419" i="15"/>
  <c r="L419" i="15"/>
  <c r="K419" i="15"/>
  <c r="J419" i="15"/>
  <c r="I419" i="15"/>
  <c r="H419" i="15"/>
  <c r="G419" i="15"/>
  <c r="F419" i="15"/>
  <c r="E419" i="15"/>
  <c r="D419" i="15"/>
  <c r="C419" i="15"/>
  <c r="O409" i="15"/>
  <c r="N409" i="15"/>
  <c r="M409" i="15"/>
  <c r="L409" i="15"/>
  <c r="K409" i="15"/>
  <c r="J409" i="15"/>
  <c r="I409" i="15"/>
  <c r="H409" i="15"/>
  <c r="G409" i="15"/>
  <c r="F409" i="15"/>
  <c r="E409" i="15"/>
  <c r="D409" i="15"/>
  <c r="G424" i="15" l="1"/>
  <c r="O424" i="15"/>
  <c r="N424" i="15"/>
  <c r="M424" i="15"/>
  <c r="L424" i="15"/>
  <c r="K424" i="15"/>
  <c r="J424" i="15"/>
  <c r="I424" i="15"/>
  <c r="H424" i="15"/>
  <c r="F424" i="15"/>
  <c r="E424" i="15"/>
  <c r="D424" i="15"/>
  <c r="C15" i="15" l="1"/>
  <c r="O386" i="15" l="1"/>
  <c r="N386" i="15"/>
  <c r="M386" i="15"/>
  <c r="L386" i="15"/>
  <c r="K386" i="15"/>
  <c r="J386" i="15"/>
  <c r="I386" i="15"/>
  <c r="H386" i="15"/>
  <c r="G386" i="15"/>
  <c r="F386" i="15"/>
  <c r="E386" i="15"/>
  <c r="D386" i="15"/>
  <c r="C386" i="15"/>
  <c r="O382" i="15"/>
  <c r="N382" i="15"/>
  <c r="M382" i="15"/>
  <c r="L382" i="15"/>
  <c r="K382" i="15"/>
  <c r="J382" i="15"/>
  <c r="I382" i="15"/>
  <c r="H382" i="15"/>
  <c r="G382" i="15"/>
  <c r="F382" i="15"/>
  <c r="E382" i="15"/>
  <c r="D382" i="15"/>
  <c r="C382" i="15"/>
  <c r="O372" i="15"/>
  <c r="N372" i="15"/>
  <c r="M372" i="15"/>
  <c r="L372" i="15"/>
  <c r="K372" i="15"/>
  <c r="J372" i="15"/>
  <c r="I372" i="15"/>
  <c r="H372" i="15"/>
  <c r="G372" i="15"/>
  <c r="F372" i="15"/>
  <c r="E372" i="15"/>
  <c r="D372" i="15"/>
  <c r="C372" i="15"/>
  <c r="O348" i="15"/>
  <c r="N348" i="15"/>
  <c r="M348" i="15"/>
  <c r="L348" i="15"/>
  <c r="K348" i="15"/>
  <c r="J348" i="15"/>
  <c r="I348" i="15"/>
  <c r="H348" i="15"/>
  <c r="G348" i="15"/>
  <c r="F348" i="15"/>
  <c r="E348" i="15"/>
  <c r="D348" i="15"/>
  <c r="C348" i="15"/>
  <c r="O344" i="15"/>
  <c r="N344" i="15"/>
  <c r="M344" i="15"/>
  <c r="L344" i="15"/>
  <c r="K344" i="15"/>
  <c r="J344" i="15"/>
  <c r="I344" i="15"/>
  <c r="H344" i="15"/>
  <c r="G344" i="15"/>
  <c r="F344" i="15"/>
  <c r="E344" i="15"/>
  <c r="D344" i="15"/>
  <c r="O335" i="15"/>
  <c r="N335" i="15"/>
  <c r="M335" i="15"/>
  <c r="L335" i="15"/>
  <c r="K335" i="15"/>
  <c r="J335" i="15"/>
  <c r="I335" i="15"/>
  <c r="H335" i="15"/>
  <c r="G335" i="15"/>
  <c r="F335" i="15"/>
  <c r="E335" i="15"/>
  <c r="D335" i="15"/>
  <c r="C335" i="15"/>
  <c r="O315" i="15"/>
  <c r="N315" i="15"/>
  <c r="M315" i="15"/>
  <c r="L315" i="15"/>
  <c r="K315" i="15"/>
  <c r="J315" i="15"/>
  <c r="I315" i="15"/>
  <c r="H315" i="15"/>
  <c r="G315" i="15"/>
  <c r="F315" i="15"/>
  <c r="E315" i="15"/>
  <c r="E316" i="15" s="1"/>
  <c r="D315" i="15"/>
  <c r="C315" i="15"/>
  <c r="O301" i="15"/>
  <c r="N301" i="15"/>
  <c r="M301" i="15"/>
  <c r="L301" i="15"/>
  <c r="K301" i="15"/>
  <c r="J301" i="15"/>
  <c r="I301" i="15"/>
  <c r="H301" i="15"/>
  <c r="G301" i="15"/>
  <c r="F301" i="15"/>
  <c r="E301" i="15"/>
  <c r="D301" i="15"/>
  <c r="C301" i="15"/>
  <c r="O278" i="15"/>
  <c r="N278" i="15"/>
  <c r="M278" i="15"/>
  <c r="L278" i="15"/>
  <c r="K278" i="15"/>
  <c r="J278" i="15"/>
  <c r="I278" i="15"/>
  <c r="H278" i="15"/>
  <c r="G278" i="15"/>
  <c r="F278" i="15"/>
  <c r="E278" i="15"/>
  <c r="D278" i="15"/>
  <c r="C278" i="15"/>
  <c r="O264" i="15"/>
  <c r="O279" i="15" s="1"/>
  <c r="N264" i="15"/>
  <c r="N279" i="15" s="1"/>
  <c r="M264" i="15"/>
  <c r="M279" i="15" s="1"/>
  <c r="L264" i="15"/>
  <c r="L279" i="15" s="1"/>
  <c r="K264" i="15"/>
  <c r="K279" i="15" s="1"/>
  <c r="J264" i="15"/>
  <c r="J279" i="15" s="1"/>
  <c r="I264" i="15"/>
  <c r="I279" i="15" s="1"/>
  <c r="H264" i="15"/>
  <c r="H279" i="15" s="1"/>
  <c r="G264" i="15"/>
  <c r="G279" i="15" s="1"/>
  <c r="F264" i="15"/>
  <c r="F279" i="15" s="1"/>
  <c r="E264" i="15"/>
  <c r="E279" i="15" s="1"/>
  <c r="D264" i="15"/>
  <c r="D279" i="15" s="1"/>
  <c r="C264" i="15"/>
  <c r="O242" i="15"/>
  <c r="N242" i="15"/>
  <c r="M242" i="15"/>
  <c r="L242" i="15"/>
  <c r="K242" i="15"/>
  <c r="J242" i="15"/>
  <c r="I242" i="15"/>
  <c r="H242" i="15"/>
  <c r="G242" i="15"/>
  <c r="F242" i="15"/>
  <c r="E242" i="15"/>
  <c r="D242" i="15"/>
  <c r="C242" i="15"/>
  <c r="O238" i="15"/>
  <c r="N238" i="15"/>
  <c r="M238" i="15"/>
  <c r="L238" i="15"/>
  <c r="K238" i="15"/>
  <c r="J238" i="15"/>
  <c r="I238" i="15"/>
  <c r="H238" i="15"/>
  <c r="G238" i="15"/>
  <c r="F238" i="15"/>
  <c r="E238" i="15"/>
  <c r="D238" i="15"/>
  <c r="O230" i="15"/>
  <c r="N230" i="15"/>
  <c r="M230" i="15"/>
  <c r="L230" i="15"/>
  <c r="K230" i="15"/>
  <c r="J230" i="15"/>
  <c r="I230" i="15"/>
  <c r="H230" i="15"/>
  <c r="F230" i="15"/>
  <c r="E230" i="15"/>
  <c r="D230" i="15"/>
  <c r="C230" i="15"/>
  <c r="O168" i="15"/>
  <c r="N168" i="15"/>
  <c r="M168" i="15"/>
  <c r="L168" i="15"/>
  <c r="K168" i="15"/>
  <c r="J168" i="15"/>
  <c r="I168" i="15"/>
  <c r="H168" i="15"/>
  <c r="G168" i="15"/>
  <c r="F168" i="15"/>
  <c r="E168" i="15"/>
  <c r="D168" i="15"/>
  <c r="C168" i="15"/>
  <c r="O164" i="15"/>
  <c r="N164" i="15"/>
  <c r="M164" i="15"/>
  <c r="L164" i="15"/>
  <c r="K164" i="15"/>
  <c r="J164" i="15"/>
  <c r="I164" i="15"/>
  <c r="H164" i="15"/>
  <c r="G164" i="15"/>
  <c r="F164" i="15"/>
  <c r="E164" i="15"/>
  <c r="D164" i="15"/>
  <c r="C164" i="15"/>
  <c r="O156" i="15"/>
  <c r="N156" i="15"/>
  <c r="M156" i="15"/>
  <c r="L156" i="15"/>
  <c r="K156" i="15"/>
  <c r="J156" i="15"/>
  <c r="I156" i="15"/>
  <c r="H156" i="15"/>
  <c r="G156" i="15"/>
  <c r="F156" i="15"/>
  <c r="E156" i="15"/>
  <c r="D156" i="15"/>
  <c r="O134" i="15"/>
  <c r="N134" i="15"/>
  <c r="M134" i="15"/>
  <c r="L134" i="15"/>
  <c r="K134" i="15"/>
  <c r="J134" i="15"/>
  <c r="I134" i="15"/>
  <c r="H134" i="15"/>
  <c r="G134" i="15"/>
  <c r="F134" i="15"/>
  <c r="E134" i="15"/>
  <c r="D134" i="15"/>
  <c r="C134" i="15"/>
  <c r="O130" i="15"/>
  <c r="N130" i="15"/>
  <c r="M130" i="15"/>
  <c r="L130" i="15"/>
  <c r="K130" i="15"/>
  <c r="J130" i="15"/>
  <c r="I130" i="15"/>
  <c r="H130" i="15"/>
  <c r="G130" i="15"/>
  <c r="F130" i="15"/>
  <c r="E130" i="15"/>
  <c r="D130" i="15"/>
  <c r="C130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C65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28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D349" i="15" l="1"/>
  <c r="E387" i="15"/>
  <c r="I387" i="15"/>
  <c r="M387" i="15"/>
  <c r="F316" i="15"/>
  <c r="J316" i="15"/>
  <c r="N316" i="15"/>
  <c r="G349" i="15"/>
  <c r="K349" i="15"/>
  <c r="D387" i="15"/>
  <c r="H387" i="15"/>
  <c r="L387" i="15"/>
  <c r="G387" i="15"/>
  <c r="K387" i="15"/>
  <c r="O387" i="15"/>
  <c r="N387" i="15"/>
  <c r="G28" i="15"/>
  <c r="K28" i="15"/>
  <c r="O28" i="15"/>
  <c r="E28" i="15"/>
  <c r="I28" i="15"/>
  <c r="M28" i="15"/>
  <c r="F169" i="15"/>
  <c r="J169" i="15"/>
  <c r="N169" i="15"/>
  <c r="G243" i="15"/>
  <c r="K243" i="15"/>
  <c r="O243" i="15"/>
  <c r="O349" i="15"/>
  <c r="D65" i="15"/>
  <c r="H65" i="15"/>
  <c r="L65" i="15"/>
  <c r="G65" i="15"/>
  <c r="K65" i="15"/>
  <c r="O65" i="15"/>
  <c r="D28" i="15"/>
  <c r="H28" i="15"/>
  <c r="L28" i="15"/>
  <c r="F65" i="15"/>
  <c r="J65" i="15"/>
  <c r="N65" i="15"/>
  <c r="E65" i="15"/>
  <c r="I65" i="15"/>
  <c r="M65" i="15"/>
  <c r="D97" i="15"/>
  <c r="H97" i="15"/>
  <c r="L97" i="15"/>
  <c r="E135" i="15"/>
  <c r="I135" i="15"/>
  <c r="M135" i="15"/>
  <c r="G97" i="15"/>
  <c r="K97" i="15"/>
  <c r="O97" i="15"/>
  <c r="F97" i="15"/>
  <c r="J97" i="15"/>
  <c r="N97" i="15"/>
  <c r="E97" i="15"/>
  <c r="I97" i="15"/>
  <c r="M97" i="15"/>
  <c r="D135" i="15"/>
  <c r="H135" i="15"/>
  <c r="L135" i="15"/>
  <c r="G135" i="15"/>
  <c r="K135" i="15"/>
  <c r="O135" i="15"/>
  <c r="F135" i="15"/>
  <c r="J135" i="15"/>
  <c r="N135" i="15"/>
  <c r="E169" i="15"/>
  <c r="I169" i="15"/>
  <c r="M169" i="15"/>
  <c r="D169" i="15"/>
  <c r="H169" i="15"/>
  <c r="L169" i="15"/>
  <c r="G169" i="15"/>
  <c r="K169" i="15"/>
  <c r="O169" i="15"/>
  <c r="F243" i="15"/>
  <c r="J243" i="15"/>
  <c r="N243" i="15"/>
  <c r="E243" i="15"/>
  <c r="I243" i="15"/>
  <c r="M243" i="15"/>
  <c r="D243" i="15"/>
  <c r="H243" i="15"/>
  <c r="L243" i="15"/>
  <c r="I316" i="15"/>
  <c r="M316" i="15"/>
  <c r="D316" i="15"/>
  <c r="H316" i="15"/>
  <c r="L316" i="15"/>
  <c r="G316" i="15"/>
  <c r="K316" i="15"/>
  <c r="O316" i="15"/>
  <c r="F349" i="15"/>
  <c r="J349" i="15"/>
  <c r="N349" i="15"/>
  <c r="E349" i="15"/>
  <c r="I349" i="15"/>
  <c r="M349" i="15"/>
  <c r="H349" i="15"/>
  <c r="L349" i="15"/>
  <c r="F387" i="15"/>
  <c r="J387" i="15"/>
  <c r="F28" i="15"/>
  <c r="J28" i="15"/>
  <c r="N28" i="15"/>
</calcChain>
</file>

<file path=xl/sharedStrings.xml><?xml version="1.0" encoding="utf-8"?>
<sst xmlns="http://schemas.openxmlformats.org/spreadsheetml/2006/main" count="535" uniqueCount="151">
  <si>
    <t>№ рецепта</t>
  </si>
  <si>
    <t>Прием пищи, наименование блюда</t>
  </si>
  <si>
    <t>Б</t>
  </si>
  <si>
    <t>Ж</t>
  </si>
  <si>
    <t>У</t>
  </si>
  <si>
    <t>День N 1 - завтрак:</t>
  </si>
  <si>
    <t>День N 1 - обед:</t>
  </si>
  <si>
    <t>День N 1 - полдник:</t>
  </si>
  <si>
    <t>итого</t>
  </si>
  <si>
    <t>Чай с лимоном</t>
  </si>
  <si>
    <t>Батон нарезной</t>
  </si>
  <si>
    <t>День: Понедельник</t>
  </si>
  <si>
    <t>Неделя: первая</t>
  </si>
  <si>
    <t>Масса порций</t>
  </si>
  <si>
    <t xml:space="preserve">Пищевые вещества (г)  </t>
  </si>
  <si>
    <t xml:space="preserve">Энергетическая ценность (ккал)           </t>
  </si>
  <si>
    <t>В</t>
  </si>
  <si>
    <t>С</t>
  </si>
  <si>
    <t>А</t>
  </si>
  <si>
    <t>Е</t>
  </si>
  <si>
    <t xml:space="preserve">             Витамины (мг)</t>
  </si>
  <si>
    <t xml:space="preserve">         Минеральные        вещества (мг)</t>
  </si>
  <si>
    <t>Чай с сахаром</t>
  </si>
  <si>
    <t>Ca</t>
  </si>
  <si>
    <t>P</t>
  </si>
  <si>
    <t>Mg</t>
  </si>
  <si>
    <t>Fe</t>
  </si>
  <si>
    <t>День: Вторник</t>
  </si>
  <si>
    <t>День N 2 - завтрак:</t>
  </si>
  <si>
    <t>Рис отварной</t>
  </si>
  <si>
    <t>Хлеб столовый(ржано-пшеничный)</t>
  </si>
  <si>
    <t>День: Среда</t>
  </si>
  <si>
    <t>День N 3 - завтрак:</t>
  </si>
  <si>
    <t>День N 4 - завтрак:</t>
  </si>
  <si>
    <t>День: пятница</t>
  </si>
  <si>
    <t>День N 5 - завтрак:</t>
  </si>
  <si>
    <t>День N 6 - завтрак:</t>
  </si>
  <si>
    <t>День: понедельник</t>
  </si>
  <si>
    <t>Неделя: вторая</t>
  </si>
  <si>
    <t>День N 7 - завтрак:</t>
  </si>
  <si>
    <t>День: вторник</t>
  </si>
  <si>
    <t>День N 8 - завтрак:</t>
  </si>
  <si>
    <t>День: среда</t>
  </si>
  <si>
    <t>День N 9 - завтрак:</t>
  </si>
  <si>
    <t>День: четверг</t>
  </si>
  <si>
    <t>День N 10 - завтрак:</t>
  </si>
  <si>
    <t>Макаронные изделия отварные</t>
  </si>
  <si>
    <t>Компот из смеси сухофруктов</t>
  </si>
  <si>
    <t>Кефир</t>
  </si>
  <si>
    <t>День N 2 - обед:</t>
  </si>
  <si>
    <t>День N 2 - полдник:</t>
  </si>
  <si>
    <t>Рассольник ленинградский</t>
  </si>
  <si>
    <t>Каша гречневая рассыпчатая</t>
  </si>
  <si>
    <t>Кисель из концентрата ягодного</t>
  </si>
  <si>
    <t>Ватрушки с повидлом</t>
  </si>
  <si>
    <t>День N 3 - обед:</t>
  </si>
  <si>
    <t>День N 3 - полдник:</t>
  </si>
  <si>
    <t>День N 4 - обед:</t>
  </si>
  <si>
    <t>День N 4 - полдник:</t>
  </si>
  <si>
    <t>Йогурт</t>
  </si>
  <si>
    <t>День N 5 - обед:</t>
  </si>
  <si>
    <t>День N 5 - полдник:</t>
  </si>
  <si>
    <t>День N 6 - обед:</t>
  </si>
  <si>
    <t>День N 6 - полдник:</t>
  </si>
  <si>
    <t>Суп картофельный с бобовыми</t>
  </si>
  <si>
    <t>День N 7 - обед:</t>
  </si>
  <si>
    <t>День N 7 - полдник:</t>
  </si>
  <si>
    <t>День N 8 - обед:</t>
  </si>
  <si>
    <t>День N 8 - полдник:</t>
  </si>
  <si>
    <t>День N 9 - обед:</t>
  </si>
  <si>
    <t>День N 9 - полдник:</t>
  </si>
  <si>
    <t>День N 10 - обед:</t>
  </si>
  <si>
    <t>День N 10 - полдник:</t>
  </si>
  <si>
    <t xml:space="preserve">детских домов, детских оздоровительных учреждений, учреждений профессионального образования, специализированных учреждений для </t>
  </si>
  <si>
    <t>несовершеннолетних, нуждающихся в социальной реабилитации.</t>
  </si>
  <si>
    <r>
      <t>Наименование сборника рецептур:</t>
    </r>
    <r>
      <rPr>
        <i/>
        <sz val="10"/>
        <color theme="1"/>
        <rFont val="Calibri"/>
        <family val="2"/>
        <charset val="204"/>
        <scheme val="minor"/>
      </rPr>
      <t>Сборник технологических нормативов, рецептур блюд и кулинарных изделий для школ, школ-интернатов,</t>
    </r>
  </si>
  <si>
    <t>итого всего</t>
  </si>
  <si>
    <t>Запеканка из творога</t>
  </si>
  <si>
    <t>Бутерброд с маслом</t>
  </si>
  <si>
    <t>Молоко кипяченое</t>
  </si>
  <si>
    <t>Напиток из шиповника</t>
  </si>
  <si>
    <t>Винегрет овощной</t>
  </si>
  <si>
    <t xml:space="preserve">Щи из свежей капусты </t>
  </si>
  <si>
    <t>Хлеб пшеничный</t>
  </si>
  <si>
    <t xml:space="preserve">Овощи натуральные (огурец) </t>
  </si>
  <si>
    <t>Компот из кураги</t>
  </si>
  <si>
    <t>Кофейный напиток с молоком</t>
  </si>
  <si>
    <t xml:space="preserve">Неделя: вторая </t>
  </si>
  <si>
    <t>Печень , тушеная в соусе</t>
  </si>
  <si>
    <t>Сыр порционно</t>
  </si>
  <si>
    <t>Плов из отварного мяса</t>
  </si>
  <si>
    <t>Жаркое по-домашнему</t>
  </si>
  <si>
    <t xml:space="preserve">Картофельное пюре </t>
  </si>
  <si>
    <t>Коржик молочный</t>
  </si>
  <si>
    <t>Компот из изюма</t>
  </si>
  <si>
    <t xml:space="preserve">Омлет натуральный </t>
  </si>
  <si>
    <t>Колбаса вареная</t>
  </si>
  <si>
    <t>Какао с молоком</t>
  </si>
  <si>
    <t>День: Пятница</t>
  </si>
  <si>
    <t>Вафли</t>
  </si>
  <si>
    <t>Сок абрикосовый</t>
  </si>
  <si>
    <t>Биточек мясной</t>
  </si>
  <si>
    <t>Ряженка</t>
  </si>
  <si>
    <t xml:space="preserve">Каша пшеннная вязкая </t>
  </si>
  <si>
    <t>Яйцо вареное (поштучно)</t>
  </si>
  <si>
    <t>Салат овощной с зеленым горошком</t>
  </si>
  <si>
    <t>Компот из черной смородины</t>
  </si>
  <si>
    <t>Булочка ванильная</t>
  </si>
  <si>
    <t>Ленивые голубцы</t>
  </si>
  <si>
    <t xml:space="preserve">Сдоба обыкновенная </t>
  </si>
  <si>
    <t>Чай с вареньем</t>
  </si>
  <si>
    <t xml:space="preserve">Салат из свежих помидоров </t>
  </si>
  <si>
    <t xml:space="preserve">Тефтели мясные </t>
  </si>
  <si>
    <t>Сок мультифруктовый</t>
  </si>
  <si>
    <t>Ватрушка творожная</t>
  </si>
  <si>
    <t>Каша Дружба</t>
  </si>
  <si>
    <t>Суп из овощей с фасолью</t>
  </si>
  <si>
    <t>Рыба, тушенная в томате с овощами</t>
  </si>
  <si>
    <t>Картофель отварной</t>
  </si>
  <si>
    <t>Пирожок с повидлом</t>
  </si>
  <si>
    <t>Суп с макаронными изд и картофел</t>
  </si>
  <si>
    <t>Гуляш мясной</t>
  </si>
  <si>
    <t xml:space="preserve">Уха с крупой (перловой) </t>
  </si>
  <si>
    <t>Возрастная категория: с 12 лет старше</t>
  </si>
  <si>
    <t>Борщ с капустой и картофелем</t>
  </si>
  <si>
    <t xml:space="preserve">Сосиска отварная </t>
  </si>
  <si>
    <t>День N 12 - завтрак:</t>
  </si>
  <si>
    <t>День N 12 - обед:</t>
  </si>
  <si>
    <t>День N 12 - полдник:</t>
  </si>
  <si>
    <t>День: суббота</t>
  </si>
  <si>
    <t>Каша из хлопьев овсяных Геркулес</t>
  </si>
  <si>
    <t xml:space="preserve">Бутерброд с сыром </t>
  </si>
  <si>
    <t>День N 11 - завтрак:</t>
  </si>
  <si>
    <t>День N 11 - обед:</t>
  </si>
  <si>
    <t>День N 11 - полдник:</t>
  </si>
  <si>
    <t>с сыром</t>
  </si>
  <si>
    <t xml:space="preserve"> </t>
  </si>
  <si>
    <t xml:space="preserve">Масло  сливочное шоколадное </t>
  </si>
  <si>
    <t>Суп с крупой (рисовой)</t>
  </si>
  <si>
    <t>Компот из вишен и яблок</t>
  </si>
  <si>
    <t xml:space="preserve">Салат из свеклы с сыром </t>
  </si>
  <si>
    <t xml:space="preserve">Салат сельдь с картофелем </t>
  </si>
  <si>
    <t>Рассольник ленинградский (перлов)</t>
  </si>
  <si>
    <t>Биточек  мясной</t>
  </si>
  <si>
    <t>Компот из свежих плодов или ягод</t>
  </si>
  <si>
    <t>Курица в соусе с томатом</t>
  </si>
  <si>
    <t>Салат из квашенной капусты с луком</t>
  </si>
  <si>
    <t xml:space="preserve">Кукуруза отварная </t>
  </si>
  <si>
    <t xml:space="preserve">Салат из свеклы отварной </t>
  </si>
  <si>
    <t xml:space="preserve">Суп с макаронными изделиями </t>
  </si>
  <si>
    <t>Сезон: осенний-зимний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</si>
</sst>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8" xfId="0" applyFill="1" applyBorder="1"/>
    <xf numFmtId="0" fontId="1" fillId="0" borderId="2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2" borderId="6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2" borderId="15" xfId="0" applyFont="1" applyFill="1" applyBorder="1"/>
    <xf numFmtId="0" fontId="4" fillId="2" borderId="10" xfId="0" applyFont="1" applyFill="1" applyBorder="1"/>
    <xf numFmtId="0" fontId="4" fillId="2" borderId="22" xfId="0" applyFont="1" applyFill="1" applyBorder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18" xfId="0" applyFont="1" applyFill="1" applyBorder="1"/>
    <xf numFmtId="0" fontId="6" fillId="0" borderId="0" xfId="0" applyFont="1"/>
    <xf numFmtId="0" fontId="4" fillId="2" borderId="0" xfId="0" applyFont="1" applyFill="1" applyBorder="1"/>
    <xf numFmtId="0" fontId="3" fillId="2" borderId="0" xfId="0" applyFont="1" applyFill="1"/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left"/>
    </xf>
    <xf numFmtId="0" fontId="7" fillId="2" borderId="30" xfId="0" applyFont="1" applyFill="1" applyBorder="1" applyAlignment="1"/>
    <xf numFmtId="0" fontId="7" fillId="2" borderId="6" xfId="0" applyFont="1" applyFill="1" applyBorder="1"/>
    <xf numFmtId="0" fontId="7" fillId="2" borderId="15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8" xfId="0" applyFont="1" applyFill="1" applyBorder="1"/>
    <xf numFmtId="0" fontId="7" fillId="2" borderId="16" xfId="0" applyFont="1" applyFill="1" applyBorder="1"/>
    <xf numFmtId="0" fontId="7" fillId="2" borderId="13" xfId="0" applyFont="1" applyFill="1" applyBorder="1"/>
    <xf numFmtId="0" fontId="7" fillId="2" borderId="25" xfId="0" applyFont="1" applyFill="1" applyBorder="1"/>
    <xf numFmtId="0" fontId="7" fillId="2" borderId="14" xfId="0" applyFont="1" applyFill="1" applyBorder="1"/>
    <xf numFmtId="0" fontId="7" fillId="2" borderId="24" xfId="0" applyFont="1" applyFill="1" applyBorder="1"/>
    <xf numFmtId="0" fontId="7" fillId="2" borderId="10" xfId="0" applyFont="1" applyFill="1" applyBorder="1"/>
    <xf numFmtId="0" fontId="7" fillId="2" borderId="8" xfId="0" applyFont="1" applyFill="1" applyBorder="1" applyAlignment="1"/>
    <xf numFmtId="0" fontId="7" fillId="2" borderId="25" xfId="0" applyFont="1" applyFill="1" applyBorder="1" applyAlignment="1"/>
    <xf numFmtId="0" fontId="7" fillId="2" borderId="14" xfId="0" applyFont="1" applyFill="1" applyBorder="1" applyAlignment="1"/>
    <xf numFmtId="0" fontId="7" fillId="2" borderId="11" xfId="0" applyFont="1" applyFill="1" applyBorder="1" applyAlignment="1"/>
    <xf numFmtId="0" fontId="7" fillId="2" borderId="31" xfId="0" applyFont="1" applyFill="1" applyBorder="1"/>
    <xf numFmtId="0" fontId="7" fillId="2" borderId="9" xfId="0" applyFont="1" applyFill="1" applyBorder="1"/>
    <xf numFmtId="0" fontId="7" fillId="2" borderId="30" xfId="0" applyFont="1" applyFill="1" applyBorder="1"/>
    <xf numFmtId="0" fontId="7" fillId="2" borderId="2" xfId="0" applyFont="1" applyFill="1" applyBorder="1"/>
    <xf numFmtId="0" fontId="7" fillId="2" borderId="29" xfId="0" applyFont="1" applyFill="1" applyBorder="1"/>
    <xf numFmtId="0" fontId="7" fillId="2" borderId="28" xfId="0" applyFont="1" applyFill="1" applyBorder="1"/>
    <xf numFmtId="0" fontId="7" fillId="2" borderId="1" xfId="0" applyFont="1" applyFill="1" applyBorder="1"/>
    <xf numFmtId="0" fontId="7" fillId="2" borderId="21" xfId="0" applyFont="1" applyFill="1" applyBorder="1"/>
    <xf numFmtId="0" fontId="7" fillId="2" borderId="27" xfId="0" applyFont="1" applyFill="1" applyBorder="1"/>
    <xf numFmtId="0" fontId="7" fillId="2" borderId="30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left"/>
    </xf>
    <xf numFmtId="0" fontId="7" fillId="2" borderId="6" xfId="0" applyFont="1" applyFill="1" applyBorder="1" applyAlignment="1"/>
    <xf numFmtId="0" fontId="7" fillId="2" borderId="15" xfId="0" applyFont="1" applyFill="1" applyBorder="1" applyAlignment="1"/>
    <xf numFmtId="0" fontId="7" fillId="2" borderId="24" xfId="0" applyFont="1" applyFill="1" applyBorder="1" applyAlignment="1"/>
    <xf numFmtId="0" fontId="7" fillId="2" borderId="10" xfId="0" applyFont="1" applyFill="1" applyBorder="1" applyAlignment="1"/>
    <xf numFmtId="0" fontId="7" fillId="2" borderId="12" xfId="0" applyFont="1" applyFill="1" applyBorder="1" applyAlignment="1"/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0" fillId="2" borderId="30" xfId="0" applyFill="1" applyBorder="1" applyAlignment="1"/>
    <xf numFmtId="0" fontId="3" fillId="2" borderId="30" xfId="0" applyFont="1" applyFill="1" applyBorder="1" applyAlignment="1"/>
    <xf numFmtId="0" fontId="2" fillId="2" borderId="32" xfId="0" applyFont="1" applyFill="1" applyBorder="1"/>
    <xf numFmtId="0" fontId="2" fillId="2" borderId="12" xfId="0" applyFont="1" applyFill="1" applyBorder="1"/>
    <xf numFmtId="0" fontId="4" fillId="2" borderId="24" xfId="0" applyFont="1" applyFill="1" applyBorder="1"/>
    <xf numFmtId="0" fontId="4" fillId="2" borderId="12" xfId="0" applyFont="1" applyFill="1" applyBorder="1"/>
    <xf numFmtId="0" fontId="7" fillId="2" borderId="35" xfId="0" applyFont="1" applyFill="1" applyBorder="1"/>
    <xf numFmtId="0" fontId="0" fillId="3" borderId="0" xfId="0" applyFill="1"/>
    <xf numFmtId="0" fontId="7" fillId="2" borderId="20" xfId="0" applyFont="1" applyFill="1" applyBorder="1"/>
    <xf numFmtId="0" fontId="5" fillId="0" borderId="7" xfId="0" applyFont="1" applyBorder="1"/>
    <xf numFmtId="0" fontId="2" fillId="2" borderId="22" xfId="0" applyFont="1" applyFill="1" applyBorder="1"/>
    <xf numFmtId="0" fontId="2" fillId="2" borderId="35" xfId="0" applyFont="1" applyFill="1" applyBorder="1"/>
    <xf numFmtId="0" fontId="7" fillId="2" borderId="35" xfId="0" applyFont="1" applyFill="1" applyBorder="1" applyAlignment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25" xfId="0" applyFont="1" applyFill="1" applyBorder="1"/>
    <xf numFmtId="0" fontId="0" fillId="0" borderId="0" xfId="0" applyBorder="1"/>
    <xf numFmtId="0" fontId="2" fillId="2" borderId="1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7" fillId="2" borderId="28" xfId="0" applyFont="1" applyFill="1" applyBorder="1" applyAlignment="1"/>
    <xf numFmtId="0" fontId="2" fillId="0" borderId="11" xfId="0" applyFont="1" applyBorder="1" applyAlignment="1">
      <alignment horizontal="justify" vertical="top" wrapText="1"/>
    </xf>
    <xf numFmtId="0" fontId="2" fillId="2" borderId="32" xfId="0" applyFont="1" applyFill="1" applyBorder="1" applyAlignment="1"/>
    <xf numFmtId="0" fontId="4" fillId="2" borderId="36" xfId="0" applyFont="1" applyFill="1" applyBorder="1"/>
    <xf numFmtId="0" fontId="6" fillId="2" borderId="5" xfId="0" applyFont="1" applyFill="1" applyBorder="1"/>
    <xf numFmtId="0" fontId="2" fillId="2" borderId="7" xfId="0" applyFont="1" applyFill="1" applyBorder="1" applyAlignment="1">
      <alignment horizontal="justify" vertical="top" wrapText="1"/>
    </xf>
    <xf numFmtId="0" fontId="1" fillId="2" borderId="10" xfId="0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3" fillId="2" borderId="22" xfId="0" applyFont="1" applyFill="1" applyBorder="1"/>
    <xf numFmtId="0" fontId="2" fillId="2" borderId="11" xfId="0" applyFont="1" applyFill="1" applyBorder="1"/>
    <xf numFmtId="0" fontId="8" fillId="2" borderId="10" xfId="0" applyFont="1" applyFill="1" applyBorder="1"/>
    <xf numFmtId="0" fontId="0" fillId="2" borderId="15" xfId="0" applyFont="1" applyFill="1" applyBorder="1"/>
    <xf numFmtId="0" fontId="0" fillId="2" borderId="10" xfId="0" applyFont="1" applyFill="1" applyBorder="1"/>
    <xf numFmtId="0" fontId="0" fillId="2" borderId="22" xfId="0" applyFont="1" applyFill="1" applyBorder="1"/>
    <xf numFmtId="0" fontId="0" fillId="2" borderId="11" xfId="0" applyFill="1" applyBorder="1" applyAlignment="1"/>
    <xf numFmtId="0" fontId="3" fillId="2" borderId="11" xfId="0" applyFont="1" applyFill="1" applyBorder="1" applyAlignment="1"/>
    <xf numFmtId="0" fontId="7" fillId="2" borderId="19" xfId="0" applyFont="1" applyFill="1" applyBorder="1"/>
    <xf numFmtId="0" fontId="1" fillId="2" borderId="7" xfId="0" applyFont="1" applyFill="1" applyBorder="1" applyAlignment="1">
      <alignment horizontal="justify" vertical="top" wrapText="1"/>
    </xf>
    <xf numFmtId="0" fontId="1" fillId="2" borderId="15" xfId="0" applyFont="1" applyFill="1" applyBorder="1" applyAlignment="1">
      <alignment horizontal="justify" vertical="top" wrapText="1"/>
    </xf>
    <xf numFmtId="0" fontId="7" fillId="2" borderId="29" xfId="0" applyFont="1" applyFill="1" applyBorder="1" applyAlignment="1"/>
    <xf numFmtId="0" fontId="6" fillId="2" borderId="7" xfId="0" applyFont="1" applyFill="1" applyBorder="1"/>
    <xf numFmtId="0" fontId="7" fillId="2" borderId="34" xfId="0" applyFont="1" applyFill="1" applyBorder="1"/>
    <xf numFmtId="0" fontId="7" fillId="2" borderId="1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 vertical="top" wrapText="1"/>
    </xf>
    <xf numFmtId="0" fontId="7" fillId="2" borderId="7" xfId="0" applyFont="1" applyFill="1" applyBorder="1"/>
    <xf numFmtId="0" fontId="1" fillId="0" borderId="2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6" fillId="2" borderId="0" xfId="0" applyFont="1" applyFill="1" applyBorder="1"/>
    <xf numFmtId="0" fontId="7" fillId="2" borderId="0" xfId="0" applyFont="1" applyFill="1" applyBorder="1"/>
    <xf numFmtId="0" fontId="0" fillId="2" borderId="30" xfId="0" applyFont="1" applyFill="1" applyBorder="1" applyAlignment="1"/>
    <xf numFmtId="0" fontId="8" fillId="2" borderId="22" xfId="0" applyFont="1" applyFill="1" applyBorder="1"/>
    <xf numFmtId="0" fontId="3" fillId="2" borderId="20" xfId="0" applyFont="1" applyFill="1" applyBorder="1"/>
    <xf numFmtId="0" fontId="2" fillId="2" borderId="37" xfId="0" applyFont="1" applyFill="1" applyBorder="1"/>
    <xf numFmtId="0" fontId="4" fillId="2" borderId="3" xfId="0" applyFont="1" applyFill="1" applyBorder="1"/>
    <xf numFmtId="0" fontId="7" fillId="2" borderId="38" xfId="0" applyFont="1" applyFill="1" applyBorder="1"/>
    <xf numFmtId="0" fontId="8" fillId="2" borderId="38" xfId="0" applyFont="1" applyFill="1" applyBorder="1"/>
    <xf numFmtId="0" fontId="0" fillId="2" borderId="21" xfId="0" applyFont="1" applyFill="1" applyBorder="1"/>
    <xf numFmtId="0" fontId="0" fillId="2" borderId="38" xfId="0" applyFont="1" applyFill="1" applyBorder="1"/>
    <xf numFmtId="0" fontId="0" fillId="2" borderId="39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24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427"/>
  <sheetViews>
    <sheetView tabSelected="1" topLeftCell="A382" workbookViewId="0">
      <selection activeCell="C398" sqref="C398:E398"/>
    </sheetView>
  </sheetViews>
  <sheetFormatPr defaultRowHeight="14.4" x14ac:dyDescent="0.3"/>
  <cols>
    <col min="1" max="1" width="5.33203125" customWidth="1"/>
    <col min="2" max="2" width="34.6640625" customWidth="1"/>
    <col min="3" max="3" width="7.44140625" customWidth="1"/>
    <col min="4" max="4" width="7.5546875" customWidth="1"/>
    <col min="6" max="6" width="7.88671875" customWidth="1"/>
    <col min="7" max="7" width="8.5546875" customWidth="1"/>
    <col min="8" max="8" width="7.44140625" customWidth="1"/>
    <col min="9" max="9" width="6.44140625" customWidth="1"/>
    <col min="10" max="10" width="7.44140625" customWidth="1"/>
    <col min="11" max="11" width="5.6640625" customWidth="1"/>
    <col min="12" max="12" width="8" customWidth="1"/>
    <col min="13" max="13" width="8.33203125" customWidth="1"/>
    <col min="14" max="14" width="7.33203125" customWidth="1"/>
    <col min="15" max="15" width="6.88671875" customWidth="1"/>
    <col min="16" max="16" width="6.5546875" customWidth="1"/>
  </cols>
  <sheetData>
    <row r="4" spans="1:15" x14ac:dyDescent="0.3">
      <c r="A4" s="23"/>
      <c r="B4" s="27"/>
      <c r="C4" s="23" t="s">
        <v>150</v>
      </c>
      <c r="D4" s="23"/>
      <c r="E4" s="23"/>
      <c r="F4" s="23"/>
      <c r="G4" s="29"/>
      <c r="H4" s="23"/>
      <c r="I4" s="23"/>
      <c r="J4" s="23"/>
      <c r="K4" s="23"/>
      <c r="L4" s="23"/>
      <c r="M4" s="23"/>
      <c r="N4" s="23"/>
      <c r="O4" s="23"/>
    </row>
    <row r="5" spans="1:15" ht="15" thickBot="1" x14ac:dyDescent="0.35">
      <c r="A5" s="23"/>
      <c r="B5" s="86" t="s">
        <v>11</v>
      </c>
      <c r="C5" s="23" t="s">
        <v>123</v>
      </c>
      <c r="D5" s="23"/>
      <c r="E5" s="23"/>
      <c r="F5" s="23"/>
      <c r="G5" s="29"/>
      <c r="H5" s="23"/>
      <c r="I5" s="23"/>
      <c r="J5" s="23"/>
      <c r="K5" s="23"/>
      <c r="L5" s="23"/>
      <c r="M5" s="23"/>
      <c r="N5" s="23"/>
      <c r="O5" s="23"/>
    </row>
    <row r="6" spans="1:15" ht="26.25" customHeight="1" thickBot="1" x14ac:dyDescent="0.35">
      <c r="A6" s="133" t="s">
        <v>0</v>
      </c>
      <c r="B6" s="23" t="s">
        <v>12</v>
      </c>
      <c r="C6" s="4" t="s">
        <v>13</v>
      </c>
      <c r="D6" s="135" t="s">
        <v>14</v>
      </c>
      <c r="E6" s="135"/>
      <c r="F6" s="136"/>
      <c r="G6" s="137" t="s">
        <v>15</v>
      </c>
      <c r="H6" s="139" t="s">
        <v>20</v>
      </c>
      <c r="I6" s="135"/>
      <c r="J6" s="135"/>
      <c r="K6" s="6"/>
      <c r="L6" s="139" t="s">
        <v>21</v>
      </c>
      <c r="M6" s="135"/>
      <c r="N6" s="135"/>
      <c r="O6" s="6"/>
    </row>
    <row r="7" spans="1:15" ht="15" thickBot="1" x14ac:dyDescent="0.35">
      <c r="A7" s="134"/>
      <c r="B7" s="140" t="s">
        <v>1</v>
      </c>
      <c r="C7" s="5"/>
      <c r="D7" s="5" t="s">
        <v>2</v>
      </c>
      <c r="E7" s="5" t="s">
        <v>3</v>
      </c>
      <c r="F7" s="5" t="s">
        <v>4</v>
      </c>
      <c r="G7" s="138"/>
      <c r="H7" s="7" t="s">
        <v>16</v>
      </c>
      <c r="I7" s="6" t="s">
        <v>17</v>
      </c>
      <c r="J7" s="6" t="s">
        <v>18</v>
      </c>
      <c r="K7" s="6" t="s">
        <v>19</v>
      </c>
      <c r="L7" s="7" t="s">
        <v>23</v>
      </c>
      <c r="M7" s="6" t="s">
        <v>24</v>
      </c>
      <c r="N7" s="6" t="s">
        <v>25</v>
      </c>
      <c r="O7" s="6" t="s">
        <v>26</v>
      </c>
    </row>
    <row r="8" spans="1:15" ht="15" thickBot="1" x14ac:dyDescent="0.35">
      <c r="A8" s="114">
        <v>1</v>
      </c>
      <c r="B8" s="141"/>
      <c r="C8" s="8">
        <v>3</v>
      </c>
      <c r="D8" s="8">
        <v>4</v>
      </c>
      <c r="E8" s="9">
        <v>5</v>
      </c>
      <c r="F8" s="6">
        <v>6</v>
      </c>
      <c r="G8" s="30">
        <v>7</v>
      </c>
      <c r="H8" s="10">
        <v>8</v>
      </c>
      <c r="I8" s="113">
        <v>9</v>
      </c>
      <c r="J8" s="113">
        <v>10</v>
      </c>
      <c r="K8" s="113">
        <v>11</v>
      </c>
      <c r="L8" s="10">
        <v>12</v>
      </c>
      <c r="M8" s="113">
        <v>13</v>
      </c>
      <c r="N8" s="113">
        <v>14</v>
      </c>
      <c r="O8" s="113">
        <v>15</v>
      </c>
    </row>
    <row r="9" spans="1:15" ht="15.75" thickBot="1" x14ac:dyDescent="0.3">
      <c r="A9" s="11"/>
      <c r="B9" s="113">
        <v>2</v>
      </c>
      <c r="C9" s="13"/>
      <c r="D9" s="14"/>
      <c r="E9" s="15"/>
      <c r="F9" s="16"/>
      <c r="G9" s="31"/>
      <c r="H9" s="14"/>
      <c r="I9" s="14"/>
      <c r="J9" s="14"/>
      <c r="K9" s="14"/>
      <c r="L9" s="14"/>
      <c r="M9" s="14"/>
      <c r="N9" s="14"/>
      <c r="O9" s="14"/>
    </row>
    <row r="10" spans="1:15" ht="16.2" thickBot="1" x14ac:dyDescent="0.35">
      <c r="A10" s="60"/>
      <c r="B10" s="12" t="s">
        <v>5</v>
      </c>
      <c r="C10" s="48"/>
      <c r="D10" s="61"/>
      <c r="E10" s="61"/>
      <c r="F10" s="48"/>
      <c r="G10" s="61"/>
      <c r="H10" s="61"/>
      <c r="I10" s="61"/>
      <c r="J10" s="48"/>
      <c r="K10" s="61"/>
      <c r="L10" s="61"/>
      <c r="M10" s="48"/>
      <c r="N10" s="64"/>
      <c r="O10" s="64"/>
    </row>
    <row r="11" spans="1:15" ht="16.2" thickBot="1" x14ac:dyDescent="0.35">
      <c r="A11" s="60">
        <v>301</v>
      </c>
      <c r="B11" s="61" t="s">
        <v>95</v>
      </c>
      <c r="C11" s="48">
        <v>200</v>
      </c>
      <c r="D11" s="61">
        <v>17.2</v>
      </c>
      <c r="E11" s="61">
        <v>26.76</v>
      </c>
      <c r="F11" s="48">
        <v>4.6100000000000003</v>
      </c>
      <c r="G11" s="61">
        <v>326.14999999999998</v>
      </c>
      <c r="H11" s="61">
        <v>0.12</v>
      </c>
      <c r="I11" s="61">
        <v>0.61</v>
      </c>
      <c r="J11" s="48">
        <v>0.4</v>
      </c>
      <c r="K11" s="61">
        <v>0.92</v>
      </c>
      <c r="L11" s="61">
        <v>163</v>
      </c>
      <c r="M11" s="48">
        <v>307.69</v>
      </c>
      <c r="N11" s="64">
        <v>24.6</v>
      </c>
      <c r="O11" s="64">
        <v>3.07</v>
      </c>
    </row>
    <row r="12" spans="1:15" ht="16.2" thickBot="1" x14ac:dyDescent="0.35">
      <c r="A12" s="107">
        <v>102</v>
      </c>
      <c r="B12" s="46" t="s">
        <v>96</v>
      </c>
      <c r="C12" s="47">
        <v>30</v>
      </c>
      <c r="D12" s="46">
        <v>3.12</v>
      </c>
      <c r="E12" s="46">
        <v>5.61</v>
      </c>
      <c r="F12" s="47">
        <v>0.06</v>
      </c>
      <c r="G12" s="46">
        <v>63.3</v>
      </c>
      <c r="H12" s="46">
        <v>0.06</v>
      </c>
      <c r="I12" s="46">
        <v>0</v>
      </c>
      <c r="J12" s="47">
        <v>0</v>
      </c>
      <c r="K12" s="46">
        <v>0.09</v>
      </c>
      <c r="L12" s="46">
        <v>9.3000000000000007</v>
      </c>
      <c r="M12" s="47">
        <v>44.7</v>
      </c>
      <c r="N12" s="47">
        <v>5.4</v>
      </c>
      <c r="O12" s="47">
        <v>0.48</v>
      </c>
    </row>
    <row r="13" spans="1:15" ht="16.2" thickBot="1" x14ac:dyDescent="0.35">
      <c r="A13" s="38">
        <v>111</v>
      </c>
      <c r="B13" s="39" t="s">
        <v>10</v>
      </c>
      <c r="C13" s="40">
        <v>50</v>
      </c>
      <c r="D13" s="39">
        <v>3.75</v>
      </c>
      <c r="E13" s="41">
        <v>1.45</v>
      </c>
      <c r="F13" s="42">
        <v>25.7</v>
      </c>
      <c r="G13" s="39">
        <v>131</v>
      </c>
      <c r="H13" s="39">
        <v>0.05</v>
      </c>
      <c r="I13" s="41">
        <v>0</v>
      </c>
      <c r="J13" s="42">
        <v>0</v>
      </c>
      <c r="K13" s="39">
        <v>0.85</v>
      </c>
      <c r="L13" s="41">
        <v>9.5</v>
      </c>
      <c r="M13" s="42">
        <v>32.5</v>
      </c>
      <c r="N13" s="36">
        <v>6.5</v>
      </c>
      <c r="O13" s="36">
        <v>0.6</v>
      </c>
    </row>
    <row r="14" spans="1:15" ht="16.2" thickBot="1" x14ac:dyDescent="0.35">
      <c r="A14" s="60">
        <v>496</v>
      </c>
      <c r="B14" s="61" t="s">
        <v>97</v>
      </c>
      <c r="C14" s="48">
        <v>200</v>
      </c>
      <c r="D14" s="61">
        <v>3.6</v>
      </c>
      <c r="E14" s="62">
        <v>3.3</v>
      </c>
      <c r="F14" s="63">
        <v>25</v>
      </c>
      <c r="G14" s="61">
        <v>144</v>
      </c>
      <c r="H14" s="61">
        <v>0.04</v>
      </c>
      <c r="I14" s="62">
        <v>1.3</v>
      </c>
      <c r="J14" s="63">
        <v>0.02</v>
      </c>
      <c r="K14" s="61">
        <v>0</v>
      </c>
      <c r="L14" s="62">
        <v>124</v>
      </c>
      <c r="M14" s="63">
        <v>110</v>
      </c>
      <c r="N14" s="48">
        <v>27</v>
      </c>
      <c r="O14" s="48">
        <v>0.8</v>
      </c>
    </row>
    <row r="15" spans="1:15" ht="15" thickBot="1" x14ac:dyDescent="0.35">
      <c r="A15" s="11"/>
      <c r="B15" s="18" t="s">
        <v>8</v>
      </c>
      <c r="C15" s="19">
        <f>SUM(C11:C14)</f>
        <v>480</v>
      </c>
      <c r="D15" s="20">
        <f t="shared" ref="D15:O15" si="0">SUM(D11:D14)</f>
        <v>27.67</v>
      </c>
      <c r="E15" s="20">
        <f t="shared" si="0"/>
        <v>37.120000000000005</v>
      </c>
      <c r="F15" s="21">
        <f t="shared" si="0"/>
        <v>55.37</v>
      </c>
      <c r="G15" s="22">
        <f t="shared" si="0"/>
        <v>664.45</v>
      </c>
      <c r="H15" s="20">
        <f t="shared" si="0"/>
        <v>0.26999999999999996</v>
      </c>
      <c r="I15" s="20">
        <f t="shared" si="0"/>
        <v>1.9100000000000001</v>
      </c>
      <c r="J15" s="21">
        <f t="shared" si="0"/>
        <v>0.42000000000000004</v>
      </c>
      <c r="K15" s="22">
        <f t="shared" si="0"/>
        <v>1.8599999999999999</v>
      </c>
      <c r="L15" s="20">
        <f t="shared" si="0"/>
        <v>305.8</v>
      </c>
      <c r="M15" s="20">
        <f t="shared" si="0"/>
        <v>494.89</v>
      </c>
      <c r="N15" s="21">
        <f t="shared" si="0"/>
        <v>63.5</v>
      </c>
      <c r="O15" s="22">
        <f t="shared" si="0"/>
        <v>4.9499999999999993</v>
      </c>
    </row>
    <row r="16" spans="1:15" ht="16.2" thickBot="1" x14ac:dyDescent="0.35">
      <c r="A16" s="34"/>
      <c r="B16" s="12" t="s">
        <v>6</v>
      </c>
      <c r="C16" s="36"/>
      <c r="D16" s="35"/>
      <c r="E16" s="35"/>
      <c r="F16" s="36"/>
      <c r="G16" s="35"/>
      <c r="H16" s="35"/>
      <c r="I16" s="35"/>
      <c r="J16" s="36"/>
      <c r="K16" s="35"/>
      <c r="L16" s="35"/>
      <c r="M16" s="36"/>
      <c r="N16" s="37"/>
      <c r="O16" s="37"/>
    </row>
    <row r="17" spans="1:15" ht="16.2" thickBot="1" x14ac:dyDescent="0.35">
      <c r="A17" s="34">
        <v>69</v>
      </c>
      <c r="B17" s="35" t="s">
        <v>105</v>
      </c>
      <c r="C17" s="36">
        <v>100</v>
      </c>
      <c r="D17" s="35">
        <v>2.8</v>
      </c>
      <c r="E17" s="35">
        <v>7.1</v>
      </c>
      <c r="F17" s="36">
        <v>9.1</v>
      </c>
      <c r="G17" s="35">
        <v>111</v>
      </c>
      <c r="H17" s="35">
        <v>0.08</v>
      </c>
      <c r="I17" s="35">
        <v>11.7</v>
      </c>
      <c r="J17" s="36">
        <v>0.02</v>
      </c>
      <c r="K17" s="35">
        <v>3</v>
      </c>
      <c r="L17" s="35">
        <v>19</v>
      </c>
      <c r="M17" s="36">
        <v>64</v>
      </c>
      <c r="N17" s="37">
        <v>25</v>
      </c>
      <c r="O17" s="37">
        <v>0.9</v>
      </c>
    </row>
    <row r="18" spans="1:15" ht="16.2" thickBot="1" x14ac:dyDescent="0.35">
      <c r="A18" s="49">
        <v>144</v>
      </c>
      <c r="B18" s="35" t="s">
        <v>64</v>
      </c>
      <c r="C18" s="51">
        <v>250</v>
      </c>
      <c r="D18" s="50">
        <v>9.1</v>
      </c>
      <c r="E18" s="50">
        <v>9.1</v>
      </c>
      <c r="F18" s="51">
        <v>15.12</v>
      </c>
      <c r="G18" s="50">
        <v>178.75</v>
      </c>
      <c r="H18" s="50">
        <v>0.2</v>
      </c>
      <c r="I18" s="50">
        <v>3.67</v>
      </c>
      <c r="J18" s="51">
        <v>0.03</v>
      </c>
      <c r="K18" s="50">
        <v>0.4</v>
      </c>
      <c r="L18" s="50">
        <v>22.25</v>
      </c>
      <c r="M18" s="51">
        <v>119.25</v>
      </c>
      <c r="N18" s="51">
        <v>32.25</v>
      </c>
      <c r="O18" s="51">
        <v>1.8</v>
      </c>
    </row>
    <row r="19" spans="1:15" ht="16.2" thickBot="1" x14ac:dyDescent="0.35">
      <c r="A19" s="34">
        <v>370</v>
      </c>
      <c r="B19" s="35" t="s">
        <v>90</v>
      </c>
      <c r="C19" s="36">
        <v>240</v>
      </c>
      <c r="D19" s="35">
        <v>18.14</v>
      </c>
      <c r="E19" s="35">
        <v>17.850000000000001</v>
      </c>
      <c r="F19" s="36">
        <v>47.23</v>
      </c>
      <c r="G19" s="35">
        <v>422.4</v>
      </c>
      <c r="H19" s="35">
        <v>7.0000000000000007E-2</v>
      </c>
      <c r="I19" s="35">
        <v>0.38</v>
      </c>
      <c r="J19" s="36">
        <v>0.06</v>
      </c>
      <c r="K19" s="35">
        <v>0.77</v>
      </c>
      <c r="L19" s="35">
        <v>22</v>
      </c>
      <c r="M19" s="36">
        <v>217.9</v>
      </c>
      <c r="N19" s="36">
        <v>50.88</v>
      </c>
      <c r="O19" s="36">
        <v>2.7</v>
      </c>
    </row>
    <row r="20" spans="1:15" ht="16.2" thickBot="1" x14ac:dyDescent="0.35">
      <c r="A20" s="45">
        <v>110</v>
      </c>
      <c r="B20" s="79" t="s">
        <v>30</v>
      </c>
      <c r="C20" s="48">
        <v>30</v>
      </c>
      <c r="D20" s="61">
        <v>1.98</v>
      </c>
      <c r="E20" s="61">
        <v>0.36</v>
      </c>
      <c r="F20" s="48">
        <v>10.199999999999999</v>
      </c>
      <c r="G20" s="61">
        <v>54.3</v>
      </c>
      <c r="H20" s="61">
        <v>5.3999999999999999E-2</v>
      </c>
      <c r="I20" s="61">
        <v>0</v>
      </c>
      <c r="J20" s="48">
        <v>0</v>
      </c>
      <c r="K20" s="61">
        <v>0</v>
      </c>
      <c r="L20" s="61">
        <v>10.5</v>
      </c>
      <c r="M20" s="48">
        <v>47.4</v>
      </c>
      <c r="N20" s="48">
        <v>14.1</v>
      </c>
      <c r="O20" s="48">
        <v>1.17</v>
      </c>
    </row>
    <row r="21" spans="1:15" ht="16.2" thickBot="1" x14ac:dyDescent="0.35">
      <c r="A21" s="38">
        <v>111</v>
      </c>
      <c r="B21" s="109" t="s">
        <v>10</v>
      </c>
      <c r="C21" s="40">
        <v>20</v>
      </c>
      <c r="D21" s="39">
        <v>1.5</v>
      </c>
      <c r="E21" s="41">
        <v>0.57999999999999996</v>
      </c>
      <c r="F21" s="42">
        <v>10.68</v>
      </c>
      <c r="G21" s="39">
        <v>52.4</v>
      </c>
      <c r="H21" s="39">
        <v>0.02</v>
      </c>
      <c r="I21" s="41">
        <v>0</v>
      </c>
      <c r="J21" s="42">
        <v>0</v>
      </c>
      <c r="K21" s="39">
        <v>0.34</v>
      </c>
      <c r="L21" s="41">
        <v>3.8</v>
      </c>
      <c r="M21" s="42">
        <v>13</v>
      </c>
      <c r="N21" s="36">
        <v>2.6</v>
      </c>
      <c r="O21" s="36">
        <v>0.24</v>
      </c>
    </row>
    <row r="22" spans="1:15" ht="16.2" thickBot="1" x14ac:dyDescent="0.35">
      <c r="A22" s="17">
        <v>503</v>
      </c>
      <c r="B22" s="73" t="s">
        <v>53</v>
      </c>
      <c r="C22" s="93">
        <v>200</v>
      </c>
      <c r="D22" s="94">
        <v>1.4</v>
      </c>
      <c r="E22" s="94">
        <v>0</v>
      </c>
      <c r="F22" s="95">
        <v>29</v>
      </c>
      <c r="G22" s="96">
        <v>122</v>
      </c>
      <c r="H22" s="94">
        <v>0</v>
      </c>
      <c r="I22" s="94">
        <v>0</v>
      </c>
      <c r="J22" s="95">
        <v>0</v>
      </c>
      <c r="K22" s="96">
        <v>0</v>
      </c>
      <c r="L22" s="94">
        <v>1</v>
      </c>
      <c r="M22" s="94">
        <v>0</v>
      </c>
      <c r="N22" s="95">
        <v>0</v>
      </c>
      <c r="O22" s="96">
        <v>0.1</v>
      </c>
    </row>
    <row r="23" spans="1:15" ht="26.25" customHeight="1" thickBot="1" x14ac:dyDescent="0.35">
      <c r="A23" s="11"/>
      <c r="B23" s="69" t="s">
        <v>8</v>
      </c>
      <c r="C23" s="70">
        <f>SUM(C17:C22)</f>
        <v>840</v>
      </c>
      <c r="D23" s="71">
        <f t="shared" ref="D23:O23" si="1">SUM(D16:D22)</f>
        <v>34.919999999999995</v>
      </c>
      <c r="E23" s="71">
        <f t="shared" si="1"/>
        <v>34.989999999999995</v>
      </c>
      <c r="F23" s="72">
        <f t="shared" si="1"/>
        <v>121.32999999999998</v>
      </c>
      <c r="G23" s="71">
        <f t="shared" si="1"/>
        <v>940.84999999999991</v>
      </c>
      <c r="H23" s="71">
        <f t="shared" si="1"/>
        <v>0.42400000000000004</v>
      </c>
      <c r="I23" s="71">
        <f t="shared" si="1"/>
        <v>15.75</v>
      </c>
      <c r="J23" s="71">
        <f t="shared" si="1"/>
        <v>0.11</v>
      </c>
      <c r="K23" s="71">
        <f t="shared" si="1"/>
        <v>4.51</v>
      </c>
      <c r="L23" s="71">
        <f t="shared" si="1"/>
        <v>78.55</v>
      </c>
      <c r="M23" s="71">
        <f t="shared" si="1"/>
        <v>461.54999999999995</v>
      </c>
      <c r="N23" s="71">
        <f t="shared" si="1"/>
        <v>124.82999999999998</v>
      </c>
      <c r="O23" s="71">
        <f t="shared" si="1"/>
        <v>6.91</v>
      </c>
    </row>
    <row r="24" spans="1:15" ht="15.75" customHeight="1" thickBot="1" x14ac:dyDescent="0.35">
      <c r="A24" s="58"/>
      <c r="B24" s="12" t="s">
        <v>7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ht="16.2" thickBot="1" x14ac:dyDescent="0.35">
      <c r="A25" s="34">
        <v>588</v>
      </c>
      <c r="B25" s="35" t="s">
        <v>99</v>
      </c>
      <c r="C25" s="36">
        <v>100</v>
      </c>
      <c r="D25" s="35">
        <v>1.68</v>
      </c>
      <c r="E25" s="43">
        <v>1.98</v>
      </c>
      <c r="F25" s="37">
        <v>46.38</v>
      </c>
      <c r="G25" s="35">
        <v>210</v>
      </c>
      <c r="H25" s="35">
        <v>0.03</v>
      </c>
      <c r="I25" s="43">
        <v>0</v>
      </c>
      <c r="J25" s="37">
        <v>0</v>
      </c>
      <c r="K25" s="35">
        <v>0.7</v>
      </c>
      <c r="L25" s="43">
        <v>16</v>
      </c>
      <c r="M25" s="37">
        <v>36</v>
      </c>
      <c r="N25" s="36">
        <v>10</v>
      </c>
      <c r="O25" s="36">
        <v>1.5</v>
      </c>
    </row>
    <row r="26" spans="1:15" ht="16.2" thickBot="1" x14ac:dyDescent="0.35">
      <c r="A26" s="34">
        <v>518</v>
      </c>
      <c r="B26" s="35" t="s">
        <v>100</v>
      </c>
      <c r="C26" s="36">
        <v>200</v>
      </c>
      <c r="D26" s="35">
        <v>1</v>
      </c>
      <c r="E26" s="43">
        <v>0</v>
      </c>
      <c r="F26" s="37">
        <v>0</v>
      </c>
      <c r="G26" s="35">
        <v>110</v>
      </c>
      <c r="H26" s="35">
        <v>0.02</v>
      </c>
      <c r="I26" s="43">
        <v>4</v>
      </c>
      <c r="J26" s="37">
        <v>0</v>
      </c>
      <c r="K26" s="35">
        <v>0</v>
      </c>
      <c r="L26" s="43">
        <v>20</v>
      </c>
      <c r="M26" s="37">
        <v>0</v>
      </c>
      <c r="N26" s="36">
        <v>0</v>
      </c>
      <c r="O26" s="36">
        <v>0.2</v>
      </c>
    </row>
    <row r="27" spans="1:15" ht="15" thickBot="1" x14ac:dyDescent="0.35">
      <c r="A27" s="17"/>
      <c r="B27" s="78" t="s">
        <v>8</v>
      </c>
      <c r="C27" s="19"/>
      <c r="D27" s="20">
        <f>D24+D25+D26</f>
        <v>2.6799999999999997</v>
      </c>
      <c r="E27" s="20">
        <f t="shared" ref="E27:O27" si="2">E24+E25+E26</f>
        <v>1.98</v>
      </c>
      <c r="F27" s="20">
        <f t="shared" si="2"/>
        <v>46.38</v>
      </c>
      <c r="G27" s="20">
        <f>G24+G25+G26</f>
        <v>320</v>
      </c>
      <c r="H27" s="20">
        <f t="shared" si="2"/>
        <v>0.05</v>
      </c>
      <c r="I27" s="20">
        <f t="shared" si="2"/>
        <v>4</v>
      </c>
      <c r="J27" s="20">
        <f t="shared" si="2"/>
        <v>0</v>
      </c>
      <c r="K27" s="20">
        <f t="shared" si="2"/>
        <v>0.7</v>
      </c>
      <c r="L27" s="20">
        <f t="shared" si="2"/>
        <v>36</v>
      </c>
      <c r="M27" s="20">
        <f t="shared" si="2"/>
        <v>36</v>
      </c>
      <c r="N27" s="20">
        <f t="shared" si="2"/>
        <v>10</v>
      </c>
      <c r="O27" s="20">
        <f t="shared" si="2"/>
        <v>1.7</v>
      </c>
    </row>
    <row r="28" spans="1:15" ht="15" thickBot="1" x14ac:dyDescent="0.35">
      <c r="A28" s="76"/>
      <c r="B28" s="84" t="s">
        <v>76</v>
      </c>
      <c r="C28" s="91">
        <f>SUM(C25:C27)</f>
        <v>300</v>
      </c>
      <c r="D28" s="20">
        <f t="shared" ref="D28:O28" si="3">D15+D23+D27</f>
        <v>65.27</v>
      </c>
      <c r="E28" s="20">
        <f t="shared" si="3"/>
        <v>74.09</v>
      </c>
      <c r="F28" s="20">
        <f t="shared" si="3"/>
        <v>223.07999999999998</v>
      </c>
      <c r="G28" s="20">
        <f t="shared" si="3"/>
        <v>1925.3</v>
      </c>
      <c r="H28" s="20">
        <f t="shared" si="3"/>
        <v>0.74399999999999999</v>
      </c>
      <c r="I28" s="20">
        <f t="shared" si="3"/>
        <v>21.66</v>
      </c>
      <c r="J28" s="20">
        <f t="shared" si="3"/>
        <v>0.53</v>
      </c>
      <c r="K28" s="20">
        <f t="shared" si="3"/>
        <v>7.0699999999999994</v>
      </c>
      <c r="L28" s="20">
        <f t="shared" si="3"/>
        <v>420.35</v>
      </c>
      <c r="M28" s="20">
        <f t="shared" si="3"/>
        <v>992.43999999999994</v>
      </c>
      <c r="N28" s="20">
        <f t="shared" si="3"/>
        <v>198.32999999999998</v>
      </c>
      <c r="O28" s="20">
        <f t="shared" si="3"/>
        <v>13.559999999999999</v>
      </c>
    </row>
    <row r="29" spans="1:15" x14ac:dyDescent="0.3">
      <c r="A29" s="24" t="s">
        <v>75</v>
      </c>
      <c r="B29" s="8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3">
      <c r="A30" s="26" t="s">
        <v>73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O30" s="1"/>
    </row>
    <row r="31" spans="1:15" x14ac:dyDescent="0.3">
      <c r="A31" s="27" t="s">
        <v>74</v>
      </c>
      <c r="B31" s="25"/>
      <c r="C31" s="27"/>
      <c r="D31" s="27"/>
      <c r="E31" s="27"/>
      <c r="F31" s="27"/>
      <c r="G31" s="25"/>
      <c r="H31" s="27"/>
      <c r="I31" s="27"/>
      <c r="J31" s="27"/>
      <c r="K31" s="27"/>
      <c r="L31" s="27"/>
      <c r="M31" s="27"/>
      <c r="O31" s="1"/>
    </row>
    <row r="32" spans="1:15" ht="15" x14ac:dyDescent="0.25">
      <c r="A32" s="27"/>
      <c r="B32" s="25"/>
      <c r="C32" s="27"/>
      <c r="D32" s="27"/>
      <c r="E32" s="27"/>
      <c r="F32" s="27"/>
      <c r="G32" s="25"/>
      <c r="H32" s="27"/>
      <c r="I32" s="27"/>
      <c r="J32" s="27"/>
      <c r="K32" s="27"/>
      <c r="L32" s="27"/>
      <c r="M32" s="27"/>
      <c r="O32" s="1"/>
    </row>
    <row r="33" spans="1:21" ht="15" x14ac:dyDescent="0.25">
      <c r="A33" s="27"/>
      <c r="B33" s="25"/>
      <c r="C33" s="27"/>
      <c r="D33" s="27"/>
      <c r="E33" s="27"/>
      <c r="F33" s="27"/>
      <c r="G33" s="25"/>
      <c r="H33" s="27"/>
      <c r="I33" s="27"/>
      <c r="J33" s="27"/>
      <c r="K33" s="27"/>
      <c r="L33" s="27"/>
      <c r="M33" s="27"/>
      <c r="O33" s="1"/>
    </row>
    <row r="34" spans="1:21" ht="15" x14ac:dyDescent="0.25">
      <c r="A34" s="27"/>
      <c r="B34" s="25"/>
      <c r="C34" s="27"/>
      <c r="D34" s="27"/>
      <c r="E34" s="27"/>
      <c r="F34" s="27"/>
      <c r="G34" s="25"/>
      <c r="H34" s="27"/>
      <c r="I34" s="27"/>
      <c r="J34" s="27"/>
      <c r="K34" s="27"/>
      <c r="L34" s="27"/>
      <c r="M34" s="27"/>
      <c r="O34" s="1"/>
    </row>
    <row r="35" spans="1:21" ht="15" x14ac:dyDescent="0.25">
      <c r="A35" s="27"/>
      <c r="B35" s="25"/>
      <c r="C35" s="27"/>
      <c r="D35" s="27"/>
      <c r="E35" s="27"/>
      <c r="F35" s="27"/>
      <c r="G35" s="25"/>
      <c r="H35" s="27"/>
      <c r="I35" s="27"/>
      <c r="J35" s="27"/>
      <c r="K35" s="27"/>
      <c r="L35" s="27"/>
      <c r="M35" s="27"/>
      <c r="O35" s="1"/>
    </row>
    <row r="36" spans="1:21" ht="15" x14ac:dyDescent="0.25">
      <c r="A36" s="27"/>
      <c r="B36" s="25"/>
      <c r="C36" s="27"/>
      <c r="D36" s="27"/>
      <c r="E36" s="27"/>
      <c r="F36" s="27"/>
      <c r="G36" s="25"/>
      <c r="H36" s="27"/>
      <c r="I36" s="27"/>
      <c r="J36" s="27"/>
      <c r="K36" s="27"/>
      <c r="L36" s="27"/>
      <c r="M36" s="27"/>
      <c r="O36" s="1"/>
    </row>
    <row r="37" spans="1:21" ht="15" x14ac:dyDescent="0.25">
      <c r="A37" s="27"/>
      <c r="B37" s="25"/>
      <c r="C37" s="27"/>
      <c r="D37" s="27"/>
      <c r="E37" s="27"/>
      <c r="F37" s="27"/>
      <c r="G37" s="25"/>
      <c r="H37" s="27"/>
      <c r="I37" s="27"/>
      <c r="J37" s="27"/>
      <c r="K37" s="27"/>
      <c r="L37" s="27"/>
      <c r="M37" s="27"/>
      <c r="O37" s="1"/>
    </row>
    <row r="38" spans="1:21" ht="15" x14ac:dyDescent="0.25">
      <c r="A38" s="27"/>
      <c r="B38" s="25"/>
      <c r="C38" s="27"/>
      <c r="D38" s="27"/>
      <c r="E38" s="27"/>
      <c r="F38" s="27"/>
      <c r="G38" s="25"/>
      <c r="H38" s="27"/>
      <c r="I38" s="27"/>
      <c r="J38" s="27"/>
      <c r="K38" s="27"/>
      <c r="L38" s="27"/>
      <c r="M38" s="27"/>
      <c r="O38" s="1"/>
    </row>
    <row r="39" spans="1:21" x14ac:dyDescent="0.3">
      <c r="A39" s="23"/>
      <c r="B39" s="27"/>
      <c r="C39" s="23" t="s">
        <v>150</v>
      </c>
      <c r="D39" s="23"/>
      <c r="E39" s="23"/>
      <c r="F39" s="23"/>
      <c r="G39" s="29"/>
      <c r="H39" s="23"/>
      <c r="I39" s="23"/>
      <c r="J39" s="23"/>
      <c r="K39" s="23"/>
      <c r="L39" s="23"/>
      <c r="M39" s="23"/>
      <c r="N39" s="23"/>
      <c r="O39" s="23"/>
    </row>
    <row r="40" spans="1:21" ht="15" thickBot="1" x14ac:dyDescent="0.35">
      <c r="A40" s="23"/>
      <c r="B40" s="86" t="s">
        <v>27</v>
      </c>
      <c r="C40" s="23" t="s">
        <v>123</v>
      </c>
      <c r="D40" s="23"/>
      <c r="E40" s="23"/>
      <c r="F40" s="23"/>
      <c r="G40" s="29"/>
      <c r="H40" s="23"/>
      <c r="I40" s="23"/>
      <c r="J40" s="23"/>
      <c r="K40" s="23"/>
      <c r="L40" s="23"/>
      <c r="M40" s="23"/>
      <c r="N40" s="23"/>
      <c r="O40" s="23"/>
    </row>
    <row r="41" spans="1:21" ht="27" thickBot="1" x14ac:dyDescent="0.35">
      <c r="A41" s="133" t="s">
        <v>0</v>
      </c>
      <c r="B41" s="23" t="s">
        <v>12</v>
      </c>
      <c r="C41" s="4" t="s">
        <v>13</v>
      </c>
      <c r="D41" s="135" t="s">
        <v>14</v>
      </c>
      <c r="E41" s="135"/>
      <c r="F41" s="136"/>
      <c r="G41" s="137" t="s">
        <v>15</v>
      </c>
      <c r="H41" s="139" t="s">
        <v>20</v>
      </c>
      <c r="I41" s="135"/>
      <c r="J41" s="135"/>
      <c r="K41" s="6"/>
      <c r="L41" s="139" t="s">
        <v>21</v>
      </c>
      <c r="M41" s="135"/>
      <c r="N41" s="135"/>
      <c r="O41" s="6"/>
    </row>
    <row r="42" spans="1:21" ht="15" thickBot="1" x14ac:dyDescent="0.35">
      <c r="A42" s="134"/>
      <c r="B42" s="140" t="s">
        <v>1</v>
      </c>
      <c r="C42" s="5"/>
      <c r="D42" s="5" t="s">
        <v>2</v>
      </c>
      <c r="E42" s="5" t="s">
        <v>3</v>
      </c>
      <c r="F42" s="5" t="s">
        <v>4</v>
      </c>
      <c r="G42" s="138"/>
      <c r="H42" s="7" t="s">
        <v>16</v>
      </c>
      <c r="I42" s="6" t="s">
        <v>17</v>
      </c>
      <c r="J42" s="6" t="s">
        <v>18</v>
      </c>
      <c r="K42" s="6" t="s">
        <v>19</v>
      </c>
      <c r="L42" s="7" t="s">
        <v>23</v>
      </c>
      <c r="M42" s="6" t="s">
        <v>24</v>
      </c>
      <c r="N42" s="6" t="s">
        <v>25</v>
      </c>
      <c r="O42" s="6" t="s">
        <v>26</v>
      </c>
      <c r="U42" s="83"/>
    </row>
    <row r="43" spans="1:21" ht="15" thickBot="1" x14ac:dyDescent="0.35">
      <c r="A43" s="114">
        <v>1</v>
      </c>
      <c r="B43" s="141"/>
      <c r="C43" s="8">
        <v>3</v>
      </c>
      <c r="D43" s="8">
        <v>4</v>
      </c>
      <c r="E43" s="9">
        <v>5</v>
      </c>
      <c r="F43" s="6">
        <v>6</v>
      </c>
      <c r="G43" s="30">
        <v>7</v>
      </c>
      <c r="H43" s="10">
        <v>8</v>
      </c>
      <c r="I43" s="113">
        <v>9</v>
      </c>
      <c r="J43" s="113">
        <v>10</v>
      </c>
      <c r="K43" s="113">
        <v>11</v>
      </c>
      <c r="L43" s="10">
        <v>12</v>
      </c>
      <c r="M43" s="113">
        <v>13</v>
      </c>
      <c r="N43" s="113">
        <v>14</v>
      </c>
      <c r="O43" s="113">
        <v>15</v>
      </c>
    </row>
    <row r="44" spans="1:21" ht="15.75" thickBot="1" x14ac:dyDescent="0.3">
      <c r="A44" s="11"/>
      <c r="B44" s="113">
        <v>2</v>
      </c>
      <c r="C44" s="13"/>
      <c r="D44" s="14"/>
      <c r="E44" s="15"/>
      <c r="F44" s="16"/>
      <c r="G44" s="31"/>
      <c r="H44" s="14"/>
      <c r="I44" s="14"/>
      <c r="J44" s="14"/>
      <c r="K44" s="14"/>
      <c r="L44" s="14"/>
      <c r="M44" s="14"/>
      <c r="N44" s="14"/>
      <c r="O44" s="14"/>
    </row>
    <row r="45" spans="1:21" ht="16.2" thickBot="1" x14ac:dyDescent="0.35">
      <c r="A45" s="33"/>
      <c r="B45" s="12" t="s">
        <v>28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21" ht="16.2" thickBot="1" x14ac:dyDescent="0.35">
      <c r="A46" s="34">
        <v>102</v>
      </c>
      <c r="B46" s="35" t="s">
        <v>96</v>
      </c>
      <c r="C46" s="65">
        <v>100</v>
      </c>
      <c r="D46" s="35">
        <v>10.4</v>
      </c>
      <c r="E46" s="35">
        <v>18.7</v>
      </c>
      <c r="F46" s="36">
        <v>0.2</v>
      </c>
      <c r="G46" s="35">
        <v>211</v>
      </c>
      <c r="H46" s="35">
        <v>0.22</v>
      </c>
      <c r="I46" s="35">
        <v>0</v>
      </c>
      <c r="J46" s="36">
        <v>0</v>
      </c>
      <c r="K46" s="35">
        <v>0.3</v>
      </c>
      <c r="L46" s="35">
        <v>31</v>
      </c>
      <c r="M46" s="36">
        <v>149</v>
      </c>
      <c r="N46" s="37">
        <v>18</v>
      </c>
      <c r="O46" s="37">
        <v>1.6</v>
      </c>
    </row>
    <row r="47" spans="1:21" ht="16.2" thickBot="1" x14ac:dyDescent="0.35">
      <c r="A47" s="60">
        <v>414</v>
      </c>
      <c r="B47" s="79" t="s">
        <v>29</v>
      </c>
      <c r="C47" s="48">
        <v>180</v>
      </c>
      <c r="D47" s="61">
        <v>4.43</v>
      </c>
      <c r="E47" s="61">
        <v>7.28</v>
      </c>
      <c r="F47" s="48">
        <v>40.57</v>
      </c>
      <c r="G47" s="61">
        <v>245.5</v>
      </c>
      <c r="H47" s="61">
        <v>0.03</v>
      </c>
      <c r="I47" s="61">
        <v>0</v>
      </c>
      <c r="J47" s="48">
        <v>0.05</v>
      </c>
      <c r="K47" s="61">
        <v>0.34</v>
      </c>
      <c r="L47" s="61">
        <v>6.1</v>
      </c>
      <c r="M47" s="48">
        <v>85</v>
      </c>
      <c r="N47" s="48">
        <v>27.4</v>
      </c>
      <c r="O47" s="48">
        <v>0.6</v>
      </c>
    </row>
    <row r="48" spans="1:21" ht="16.2" thickBot="1" x14ac:dyDescent="0.35">
      <c r="A48" s="120">
        <v>105</v>
      </c>
      <c r="B48" s="35" t="s">
        <v>137</v>
      </c>
      <c r="C48" s="37">
        <v>10</v>
      </c>
      <c r="D48" s="43">
        <v>0.05</v>
      </c>
      <c r="E48" s="43">
        <v>8.25</v>
      </c>
      <c r="F48" s="37">
        <v>0.08</v>
      </c>
      <c r="G48" s="43">
        <v>74.8</v>
      </c>
      <c r="H48" s="35">
        <v>0</v>
      </c>
      <c r="I48" s="35">
        <v>0</v>
      </c>
      <c r="J48" s="36">
        <v>0.06</v>
      </c>
      <c r="K48" s="35">
        <v>0.1</v>
      </c>
      <c r="L48" s="35">
        <v>1.2</v>
      </c>
      <c r="M48" s="36">
        <v>1.9</v>
      </c>
      <c r="N48" s="36">
        <v>0</v>
      </c>
      <c r="O48" s="104">
        <v>0.02</v>
      </c>
      <c r="Q48" s="74"/>
    </row>
    <row r="49" spans="1:15" ht="16.2" thickBot="1" x14ac:dyDescent="0.35">
      <c r="A49" s="38">
        <v>111</v>
      </c>
      <c r="B49" s="39" t="s">
        <v>10</v>
      </c>
      <c r="C49" s="40">
        <v>50</v>
      </c>
      <c r="D49" s="39">
        <v>3.75</v>
      </c>
      <c r="E49" s="41">
        <v>1.45</v>
      </c>
      <c r="F49" s="42">
        <v>25.7</v>
      </c>
      <c r="G49" s="39">
        <v>131</v>
      </c>
      <c r="H49" s="39">
        <v>0.05</v>
      </c>
      <c r="I49" s="41">
        <v>0</v>
      </c>
      <c r="J49" s="42">
        <v>0</v>
      </c>
      <c r="K49" s="39">
        <v>0.85</v>
      </c>
      <c r="L49" s="41">
        <v>9.5</v>
      </c>
      <c r="M49" s="42">
        <v>32.5</v>
      </c>
      <c r="N49" s="36">
        <v>6.5</v>
      </c>
      <c r="O49" s="36">
        <v>0.6</v>
      </c>
    </row>
    <row r="50" spans="1:15" ht="16.2" thickBot="1" x14ac:dyDescent="0.35">
      <c r="A50" s="60">
        <v>494</v>
      </c>
      <c r="B50" s="61" t="s">
        <v>9</v>
      </c>
      <c r="C50" s="66">
        <v>200</v>
      </c>
      <c r="D50" s="48">
        <v>0.1</v>
      </c>
      <c r="E50" s="61">
        <v>0</v>
      </c>
      <c r="F50" s="48">
        <v>15.2</v>
      </c>
      <c r="G50" s="61">
        <v>61</v>
      </c>
      <c r="H50" s="61">
        <v>0</v>
      </c>
      <c r="I50" s="61">
        <v>2.8</v>
      </c>
      <c r="J50" s="48">
        <v>0</v>
      </c>
      <c r="K50" s="61">
        <v>0</v>
      </c>
      <c r="L50" s="61">
        <v>14.2</v>
      </c>
      <c r="M50" s="48">
        <v>4</v>
      </c>
      <c r="N50" s="48">
        <v>2</v>
      </c>
      <c r="O50" s="103">
        <v>0.4</v>
      </c>
    </row>
    <row r="51" spans="1:15" ht="15" thickBot="1" x14ac:dyDescent="0.35">
      <c r="A51" s="11"/>
      <c r="B51" s="18" t="s">
        <v>8</v>
      </c>
      <c r="C51" s="111">
        <f>SUM(C46:C50)</f>
        <v>540</v>
      </c>
      <c r="D51" s="20">
        <f t="shared" ref="D51:O51" si="4">SUM(D46:D50)</f>
        <v>18.730000000000004</v>
      </c>
      <c r="E51" s="20">
        <f t="shared" si="4"/>
        <v>35.680000000000007</v>
      </c>
      <c r="F51" s="20">
        <f t="shared" si="4"/>
        <v>81.75</v>
      </c>
      <c r="G51" s="20">
        <f t="shared" si="4"/>
        <v>723.3</v>
      </c>
      <c r="H51" s="20">
        <f t="shared" si="4"/>
        <v>0.3</v>
      </c>
      <c r="I51" s="20">
        <f t="shared" si="4"/>
        <v>2.8</v>
      </c>
      <c r="J51" s="20">
        <f t="shared" si="4"/>
        <v>0.11</v>
      </c>
      <c r="K51" s="20">
        <f t="shared" si="4"/>
        <v>1.5899999999999999</v>
      </c>
      <c r="L51" s="20">
        <f t="shared" si="4"/>
        <v>62</v>
      </c>
      <c r="M51" s="20">
        <f t="shared" si="4"/>
        <v>272.39999999999998</v>
      </c>
      <c r="N51" s="20">
        <f t="shared" si="4"/>
        <v>53.9</v>
      </c>
      <c r="O51" s="20">
        <f t="shared" si="4"/>
        <v>3.22</v>
      </c>
    </row>
    <row r="52" spans="1:15" ht="16.2" thickBot="1" x14ac:dyDescent="0.35">
      <c r="A52" s="34"/>
      <c r="B52" s="12" t="s">
        <v>49</v>
      </c>
      <c r="C52" s="36"/>
      <c r="D52" s="35"/>
      <c r="E52" s="35"/>
      <c r="F52" s="36"/>
      <c r="G52" s="35"/>
      <c r="H52" s="35"/>
      <c r="I52" s="35"/>
      <c r="J52" s="36"/>
      <c r="K52" s="35"/>
      <c r="L52" s="35"/>
      <c r="M52" s="36"/>
      <c r="N52" s="36"/>
      <c r="O52" s="36"/>
    </row>
    <row r="53" spans="1:15" ht="16.2" thickBot="1" x14ac:dyDescent="0.35">
      <c r="A53" s="34">
        <v>106</v>
      </c>
      <c r="B53" s="35" t="s">
        <v>84</v>
      </c>
      <c r="C53" s="65">
        <v>100</v>
      </c>
      <c r="D53" s="35">
        <v>0.08</v>
      </c>
      <c r="E53" s="35">
        <v>0.1</v>
      </c>
      <c r="F53" s="36">
        <v>2.5</v>
      </c>
      <c r="G53" s="35">
        <v>14</v>
      </c>
      <c r="H53" s="35">
        <v>0.03</v>
      </c>
      <c r="I53" s="35">
        <v>10</v>
      </c>
      <c r="J53" s="36">
        <v>0</v>
      </c>
      <c r="K53" s="35">
        <v>0.1</v>
      </c>
      <c r="L53" s="35">
        <v>23</v>
      </c>
      <c r="M53" s="36">
        <v>42</v>
      </c>
      <c r="N53" s="37">
        <v>14</v>
      </c>
      <c r="O53" s="37">
        <v>0.6</v>
      </c>
    </row>
    <row r="54" spans="1:15" ht="16.2" thickBot="1" x14ac:dyDescent="0.35">
      <c r="A54" s="49">
        <v>134</v>
      </c>
      <c r="B54" s="35" t="s">
        <v>51</v>
      </c>
      <c r="C54" s="51">
        <v>250</v>
      </c>
      <c r="D54" s="50">
        <v>2.31</v>
      </c>
      <c r="E54" s="50">
        <v>6.75</v>
      </c>
      <c r="F54" s="51">
        <v>16.600000000000001</v>
      </c>
      <c r="G54" s="50">
        <v>137.5</v>
      </c>
      <c r="H54" s="50">
        <v>0.09</v>
      </c>
      <c r="I54" s="50">
        <v>7.72</v>
      </c>
      <c r="J54" s="51">
        <v>0.01</v>
      </c>
      <c r="K54" s="50">
        <v>2.38</v>
      </c>
      <c r="L54" s="50">
        <v>24.3</v>
      </c>
      <c r="M54" s="51">
        <v>69.099999999999994</v>
      </c>
      <c r="N54" s="51">
        <v>27.2</v>
      </c>
      <c r="O54" s="51">
        <v>0.9</v>
      </c>
    </row>
    <row r="55" spans="1:15" ht="16.2" thickBot="1" x14ac:dyDescent="0.35">
      <c r="A55" s="52">
        <v>381</v>
      </c>
      <c r="B55" s="50" t="s">
        <v>101</v>
      </c>
      <c r="C55" s="37">
        <v>100</v>
      </c>
      <c r="D55" s="43">
        <v>17.8</v>
      </c>
      <c r="E55" s="43">
        <v>17.5</v>
      </c>
      <c r="F55" s="37">
        <v>14.3</v>
      </c>
      <c r="G55" s="43">
        <v>286</v>
      </c>
      <c r="H55" s="43">
        <v>0.09</v>
      </c>
      <c r="I55" s="43">
        <v>0</v>
      </c>
      <c r="J55" s="37">
        <v>0.04</v>
      </c>
      <c r="K55" s="43">
        <v>0.5</v>
      </c>
      <c r="L55" s="43">
        <v>39</v>
      </c>
      <c r="M55" s="37">
        <v>185</v>
      </c>
      <c r="N55" s="37">
        <v>26</v>
      </c>
      <c r="O55" s="37">
        <v>2.8</v>
      </c>
    </row>
    <row r="56" spans="1:15" ht="16.2" thickBot="1" x14ac:dyDescent="0.35">
      <c r="A56" s="34">
        <v>291</v>
      </c>
      <c r="B56" s="51" t="s">
        <v>46</v>
      </c>
      <c r="C56" s="36">
        <v>180</v>
      </c>
      <c r="D56" s="35">
        <v>6.78</v>
      </c>
      <c r="E56" s="35">
        <v>0.81</v>
      </c>
      <c r="F56" s="36">
        <v>34.799999999999997</v>
      </c>
      <c r="G56" s="35">
        <v>173.9</v>
      </c>
      <c r="H56" s="35">
        <v>6.8000000000000005E-2</v>
      </c>
      <c r="I56" s="35">
        <v>1.7999999999999999E-2</v>
      </c>
      <c r="J56" s="36">
        <v>0</v>
      </c>
      <c r="K56" s="35">
        <v>0.95</v>
      </c>
      <c r="L56" s="35">
        <v>6.84</v>
      </c>
      <c r="M56" s="36">
        <v>0.43</v>
      </c>
      <c r="N56" s="37">
        <v>9.7200000000000006</v>
      </c>
      <c r="O56" s="37">
        <v>0.94</v>
      </c>
    </row>
    <row r="57" spans="1:15" ht="16.2" thickBot="1" x14ac:dyDescent="0.35">
      <c r="A57" s="45">
        <v>110</v>
      </c>
      <c r="B57" s="79" t="s">
        <v>30</v>
      </c>
      <c r="C57" s="48">
        <v>30</v>
      </c>
      <c r="D57" s="61">
        <v>1.98</v>
      </c>
      <c r="E57" s="61">
        <v>0.36</v>
      </c>
      <c r="F57" s="48">
        <v>10.199999999999999</v>
      </c>
      <c r="G57" s="61">
        <v>54.3</v>
      </c>
      <c r="H57" s="61">
        <v>5.3999999999999999E-2</v>
      </c>
      <c r="I57" s="61">
        <v>0</v>
      </c>
      <c r="J57" s="48">
        <v>0</v>
      </c>
      <c r="K57" s="61">
        <v>0</v>
      </c>
      <c r="L57" s="61">
        <v>10.5</v>
      </c>
      <c r="M57" s="48">
        <v>47.4</v>
      </c>
      <c r="N57" s="48">
        <v>14.1</v>
      </c>
      <c r="O57" s="48">
        <v>1.17</v>
      </c>
    </row>
    <row r="58" spans="1:15" ht="16.2" thickBot="1" x14ac:dyDescent="0.35">
      <c r="A58" s="38">
        <v>111</v>
      </c>
      <c r="B58" s="109" t="s">
        <v>10</v>
      </c>
      <c r="C58" s="110">
        <v>20</v>
      </c>
      <c r="D58" s="39">
        <v>1.5</v>
      </c>
      <c r="E58" s="41">
        <v>0.57999999999999996</v>
      </c>
      <c r="F58" s="42">
        <v>10.68</v>
      </c>
      <c r="G58" s="39">
        <v>52.4</v>
      </c>
      <c r="H58" s="39">
        <v>0.02</v>
      </c>
      <c r="I58" s="41">
        <v>0</v>
      </c>
      <c r="J58" s="42">
        <v>0</v>
      </c>
      <c r="K58" s="39">
        <v>0.34</v>
      </c>
      <c r="L58" s="41">
        <v>3.8</v>
      </c>
      <c r="M58" s="42">
        <v>13</v>
      </c>
      <c r="N58" s="36">
        <v>2.6</v>
      </c>
      <c r="O58" s="36">
        <v>0.24</v>
      </c>
    </row>
    <row r="59" spans="1:15" ht="16.2" thickBot="1" x14ac:dyDescent="0.35">
      <c r="A59" s="75">
        <v>508</v>
      </c>
      <c r="B59" s="35" t="s">
        <v>47</v>
      </c>
      <c r="C59" s="36">
        <v>200</v>
      </c>
      <c r="D59" s="35">
        <v>0.5</v>
      </c>
      <c r="E59" s="35">
        <v>0</v>
      </c>
      <c r="F59" s="36">
        <v>27</v>
      </c>
      <c r="G59" s="35">
        <v>110</v>
      </c>
      <c r="H59" s="35">
        <v>0.01</v>
      </c>
      <c r="I59" s="35">
        <v>0.5</v>
      </c>
      <c r="J59" s="36">
        <v>0</v>
      </c>
      <c r="K59" s="35">
        <v>0</v>
      </c>
      <c r="L59" s="35">
        <v>28</v>
      </c>
      <c r="M59" s="36">
        <v>19</v>
      </c>
      <c r="N59" s="36">
        <v>7</v>
      </c>
      <c r="O59" s="36">
        <v>1.5</v>
      </c>
    </row>
    <row r="60" spans="1:15" ht="15" thickBot="1" x14ac:dyDescent="0.35">
      <c r="A60" s="11"/>
      <c r="B60" s="18" t="s">
        <v>8</v>
      </c>
      <c r="C60" s="111">
        <f>SUM(C53:C59)</f>
        <v>880</v>
      </c>
      <c r="D60" s="20">
        <f t="shared" ref="D60:O60" si="5">SUM(D53:D59)</f>
        <v>30.950000000000003</v>
      </c>
      <c r="E60" s="20">
        <f t="shared" si="5"/>
        <v>26.099999999999998</v>
      </c>
      <c r="F60" s="20">
        <f t="shared" si="5"/>
        <v>116.08000000000001</v>
      </c>
      <c r="G60" s="20">
        <f t="shared" si="5"/>
        <v>828.09999999999991</v>
      </c>
      <c r="H60" s="20">
        <f t="shared" si="5"/>
        <v>0.36200000000000004</v>
      </c>
      <c r="I60" s="20">
        <f t="shared" si="5"/>
        <v>18.238</v>
      </c>
      <c r="J60" s="20">
        <f t="shared" si="5"/>
        <v>0.05</v>
      </c>
      <c r="K60" s="20">
        <f t="shared" si="5"/>
        <v>4.2699999999999996</v>
      </c>
      <c r="L60" s="20">
        <f t="shared" si="5"/>
        <v>135.44</v>
      </c>
      <c r="M60" s="20">
        <f t="shared" si="5"/>
        <v>375.93</v>
      </c>
      <c r="N60" s="20">
        <f t="shared" si="5"/>
        <v>100.61999999999999</v>
      </c>
      <c r="O60" s="20">
        <f t="shared" si="5"/>
        <v>8.15</v>
      </c>
    </row>
    <row r="61" spans="1:15" ht="16.2" thickBot="1" x14ac:dyDescent="0.35">
      <c r="A61" s="34"/>
      <c r="B61" s="12" t="s">
        <v>50</v>
      </c>
      <c r="C61" s="36"/>
      <c r="D61" s="35"/>
      <c r="E61" s="43"/>
      <c r="F61" s="37"/>
      <c r="G61" s="35"/>
      <c r="H61" s="35"/>
      <c r="I61" s="43"/>
      <c r="J61" s="37"/>
      <c r="K61" s="35"/>
      <c r="L61" s="43"/>
      <c r="M61" s="37"/>
      <c r="N61" s="36"/>
      <c r="O61" s="36"/>
    </row>
    <row r="62" spans="1:15" ht="16.2" thickBot="1" x14ac:dyDescent="0.35">
      <c r="A62" s="58">
        <v>516</v>
      </c>
      <c r="B62" s="59" t="s">
        <v>102</v>
      </c>
      <c r="C62" s="37">
        <v>200</v>
      </c>
      <c r="D62" s="43">
        <v>5.8</v>
      </c>
      <c r="E62" s="43">
        <v>5</v>
      </c>
      <c r="F62" s="37">
        <v>8</v>
      </c>
      <c r="G62" s="43">
        <v>100</v>
      </c>
      <c r="H62" s="43">
        <v>0.08</v>
      </c>
      <c r="I62" s="43">
        <v>1.4</v>
      </c>
      <c r="J62" s="37">
        <v>0.04</v>
      </c>
      <c r="K62" s="43">
        <v>0</v>
      </c>
      <c r="L62" s="43">
        <v>240</v>
      </c>
      <c r="M62" s="37">
        <v>180</v>
      </c>
      <c r="N62" s="37">
        <v>28</v>
      </c>
      <c r="O62" s="37">
        <v>0.2</v>
      </c>
    </row>
    <row r="63" spans="1:15" ht="16.2" thickBot="1" x14ac:dyDescent="0.35">
      <c r="A63" s="17">
        <v>540</v>
      </c>
      <c r="B63" s="35" t="s">
        <v>54</v>
      </c>
      <c r="C63" s="36">
        <v>100</v>
      </c>
      <c r="D63" s="35">
        <v>6.17</v>
      </c>
      <c r="E63" s="43">
        <v>2.83</v>
      </c>
      <c r="F63" s="37">
        <v>68.17</v>
      </c>
      <c r="G63" s="35">
        <v>323.3</v>
      </c>
      <c r="H63" s="35">
        <v>0.06</v>
      </c>
      <c r="I63" s="43">
        <v>0.16</v>
      </c>
      <c r="J63" s="37">
        <v>0.01</v>
      </c>
      <c r="K63" s="35">
        <v>0.83</v>
      </c>
      <c r="L63" s="43">
        <v>18.3</v>
      </c>
      <c r="M63" s="37">
        <v>51.6</v>
      </c>
      <c r="N63" s="36">
        <v>11.6</v>
      </c>
      <c r="O63" s="36">
        <v>1.1599999999999999</v>
      </c>
    </row>
    <row r="64" spans="1:15" ht="15" thickBot="1" x14ac:dyDescent="0.35">
      <c r="A64" s="17"/>
      <c r="B64" s="82" t="s">
        <v>8</v>
      </c>
      <c r="C64" s="97"/>
      <c r="D64" s="20">
        <f>D62+D63</f>
        <v>11.969999999999999</v>
      </c>
      <c r="E64" s="20">
        <f t="shared" ref="E64:O64" si="6">E62+E63</f>
        <v>7.83</v>
      </c>
      <c r="F64" s="20">
        <f t="shared" si="6"/>
        <v>76.17</v>
      </c>
      <c r="G64" s="20">
        <f>G62+G63</f>
        <v>423.3</v>
      </c>
      <c r="H64" s="20">
        <f t="shared" si="6"/>
        <v>0.14000000000000001</v>
      </c>
      <c r="I64" s="20">
        <f t="shared" si="6"/>
        <v>1.5599999999999998</v>
      </c>
      <c r="J64" s="20">
        <f t="shared" si="6"/>
        <v>0.05</v>
      </c>
      <c r="K64" s="20">
        <f t="shared" si="6"/>
        <v>0.83</v>
      </c>
      <c r="L64" s="20">
        <f t="shared" si="6"/>
        <v>258.3</v>
      </c>
      <c r="M64" s="20">
        <f t="shared" si="6"/>
        <v>231.6</v>
      </c>
      <c r="N64" s="20">
        <f t="shared" si="6"/>
        <v>39.6</v>
      </c>
      <c r="O64" s="20">
        <f t="shared" si="6"/>
        <v>1.3599999999999999</v>
      </c>
    </row>
    <row r="65" spans="1:15" ht="15" thickBot="1" x14ac:dyDescent="0.35">
      <c r="A65" s="85"/>
      <c r="B65" s="77" t="s">
        <v>76</v>
      </c>
      <c r="C65" s="20">
        <f>SUM(C62:C64)</f>
        <v>300</v>
      </c>
      <c r="D65" s="20">
        <f>D51+D60+D64</f>
        <v>61.650000000000006</v>
      </c>
      <c r="E65" s="20">
        <f t="shared" ref="E65:O65" si="7">E51+E60+E64</f>
        <v>69.61</v>
      </c>
      <c r="F65" s="20">
        <f t="shared" si="7"/>
        <v>274</v>
      </c>
      <c r="G65" s="20">
        <f t="shared" si="7"/>
        <v>1974.6999999999998</v>
      </c>
      <c r="H65" s="20">
        <f t="shared" si="7"/>
        <v>0.80200000000000005</v>
      </c>
      <c r="I65" s="20">
        <f t="shared" si="7"/>
        <v>22.597999999999999</v>
      </c>
      <c r="J65" s="20">
        <f t="shared" si="7"/>
        <v>0.21000000000000002</v>
      </c>
      <c r="K65" s="20">
        <f t="shared" si="7"/>
        <v>6.6899999999999995</v>
      </c>
      <c r="L65" s="20">
        <f t="shared" si="7"/>
        <v>455.74</v>
      </c>
      <c r="M65" s="20">
        <f t="shared" si="7"/>
        <v>879.93</v>
      </c>
      <c r="N65" s="20">
        <f t="shared" si="7"/>
        <v>194.11999999999998</v>
      </c>
      <c r="O65" s="20">
        <f t="shared" si="7"/>
        <v>12.73</v>
      </c>
    </row>
    <row r="66" spans="1:15" ht="15" x14ac:dyDescent="0.25">
      <c r="A66" s="80"/>
      <c r="B66" s="81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x14ac:dyDescent="0.3">
      <c r="A67" s="24" t="s">
        <v>75</v>
      </c>
      <c r="B67" s="81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5" x14ac:dyDescent="0.3">
      <c r="A68" s="26" t="s">
        <v>73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1:15" ht="15" x14ac:dyDescent="0.25">
      <c r="A69" s="119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15" ht="15" x14ac:dyDescent="0.25">
      <c r="A70" s="119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5" ht="15" x14ac:dyDescent="0.25">
      <c r="A71" s="119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15" ht="15" x14ac:dyDescent="0.25">
      <c r="A72" s="119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5" x14ac:dyDescent="0.3">
      <c r="A73" s="27" t="s">
        <v>74</v>
      </c>
      <c r="B73" s="25"/>
      <c r="C73" s="27"/>
      <c r="D73" s="27"/>
      <c r="E73" s="27"/>
      <c r="F73" s="27"/>
      <c r="G73" s="25"/>
      <c r="H73" s="27"/>
      <c r="I73" s="27"/>
      <c r="J73" s="27"/>
      <c r="K73" s="27"/>
      <c r="L73" s="27"/>
      <c r="M73" s="27"/>
    </row>
    <row r="74" spans="1:15" x14ac:dyDescent="0.3">
      <c r="A74" s="27"/>
      <c r="B74" s="25"/>
      <c r="C74" s="23" t="s">
        <v>150</v>
      </c>
      <c r="D74" s="23"/>
      <c r="E74" s="23"/>
      <c r="F74" s="23"/>
      <c r="G74" s="25"/>
      <c r="H74" s="27"/>
      <c r="I74" s="27"/>
      <c r="J74" s="27"/>
      <c r="K74" s="27"/>
      <c r="L74" s="27"/>
      <c r="M74" s="27"/>
    </row>
    <row r="75" spans="1:15" ht="15" thickBot="1" x14ac:dyDescent="0.35">
      <c r="A75" s="23"/>
      <c r="B75" s="86" t="s">
        <v>31</v>
      </c>
      <c r="C75" s="23" t="s">
        <v>123</v>
      </c>
      <c r="D75" s="23"/>
      <c r="E75" s="23"/>
      <c r="F75" s="23"/>
      <c r="G75" s="29"/>
      <c r="H75" s="23"/>
      <c r="I75" s="23"/>
      <c r="J75" s="23"/>
      <c r="K75" s="23"/>
      <c r="L75" s="23"/>
      <c r="M75" s="23"/>
      <c r="N75" s="23"/>
      <c r="O75" s="23"/>
    </row>
    <row r="76" spans="1:15" ht="27" thickBot="1" x14ac:dyDescent="0.35">
      <c r="A76" s="133" t="s">
        <v>0</v>
      </c>
      <c r="B76" s="23" t="s">
        <v>12</v>
      </c>
      <c r="C76" s="4" t="s">
        <v>13</v>
      </c>
      <c r="D76" s="135" t="s">
        <v>14</v>
      </c>
      <c r="E76" s="135"/>
      <c r="F76" s="136"/>
      <c r="G76" s="137" t="s">
        <v>15</v>
      </c>
      <c r="H76" s="139" t="s">
        <v>20</v>
      </c>
      <c r="I76" s="135"/>
      <c r="J76" s="135"/>
      <c r="K76" s="6"/>
      <c r="L76" s="139" t="s">
        <v>21</v>
      </c>
      <c r="M76" s="135"/>
      <c r="N76" s="135"/>
      <c r="O76" s="6"/>
    </row>
    <row r="77" spans="1:15" ht="15" thickBot="1" x14ac:dyDescent="0.35">
      <c r="A77" s="134"/>
      <c r="B77" s="140" t="s">
        <v>1</v>
      </c>
      <c r="C77" s="5"/>
      <c r="D77" s="5" t="s">
        <v>2</v>
      </c>
      <c r="E77" s="5" t="s">
        <v>3</v>
      </c>
      <c r="F77" s="5" t="s">
        <v>4</v>
      </c>
      <c r="G77" s="138"/>
      <c r="H77" s="7" t="s">
        <v>16</v>
      </c>
      <c r="I77" s="6" t="s">
        <v>17</v>
      </c>
      <c r="J77" s="6" t="s">
        <v>18</v>
      </c>
      <c r="K77" s="6" t="s">
        <v>19</v>
      </c>
      <c r="L77" s="7" t="s">
        <v>23</v>
      </c>
      <c r="M77" s="6" t="s">
        <v>24</v>
      </c>
      <c r="N77" s="6" t="s">
        <v>25</v>
      </c>
      <c r="O77" s="6" t="s">
        <v>26</v>
      </c>
    </row>
    <row r="78" spans="1:15" ht="15" thickBot="1" x14ac:dyDescent="0.35">
      <c r="A78" s="114">
        <v>1</v>
      </c>
      <c r="B78" s="141"/>
      <c r="C78" s="8">
        <v>3</v>
      </c>
      <c r="D78" s="8">
        <v>4</v>
      </c>
      <c r="E78" s="9">
        <v>5</v>
      </c>
      <c r="F78" s="6">
        <v>6</v>
      </c>
      <c r="G78" s="30">
        <v>7</v>
      </c>
      <c r="H78" s="10">
        <v>8</v>
      </c>
      <c r="I78" s="113">
        <v>9</v>
      </c>
      <c r="J78" s="113">
        <v>10</v>
      </c>
      <c r="K78" s="113">
        <v>11</v>
      </c>
      <c r="L78" s="10">
        <v>12</v>
      </c>
      <c r="M78" s="113">
        <v>13</v>
      </c>
      <c r="N78" s="113">
        <v>14</v>
      </c>
      <c r="O78" s="113">
        <v>15</v>
      </c>
    </row>
    <row r="79" spans="1:15" ht="15.75" thickBot="1" x14ac:dyDescent="0.3">
      <c r="A79" s="11"/>
      <c r="B79" s="113">
        <v>2</v>
      </c>
      <c r="C79" s="13"/>
      <c r="D79" s="14"/>
      <c r="E79" s="15"/>
      <c r="F79" s="16"/>
      <c r="G79" s="31"/>
      <c r="H79" s="14"/>
      <c r="I79" s="14"/>
      <c r="J79" s="14"/>
      <c r="K79" s="14"/>
      <c r="L79" s="14"/>
      <c r="M79" s="14"/>
      <c r="N79" s="14"/>
      <c r="O79" s="14"/>
    </row>
    <row r="80" spans="1:15" ht="16.2" thickBot="1" x14ac:dyDescent="0.35">
      <c r="A80" s="34"/>
      <c r="B80" s="12" t="s">
        <v>32</v>
      </c>
      <c r="C80" s="36"/>
      <c r="D80" s="35"/>
      <c r="E80" s="35"/>
      <c r="F80" s="36"/>
      <c r="G80" s="35"/>
      <c r="H80" s="35"/>
      <c r="I80" s="35"/>
      <c r="J80" s="36"/>
      <c r="K80" s="35"/>
      <c r="L80" s="35"/>
      <c r="M80" s="36"/>
      <c r="N80" s="37"/>
      <c r="O80" s="37"/>
    </row>
    <row r="81" spans="1:15" ht="16.2" thickBot="1" x14ac:dyDescent="0.35">
      <c r="A81" s="60">
        <v>93</v>
      </c>
      <c r="B81" s="87" t="s">
        <v>78</v>
      </c>
      <c r="C81" s="64">
        <v>50</v>
      </c>
      <c r="D81" s="62">
        <v>2</v>
      </c>
      <c r="E81" s="62">
        <v>29</v>
      </c>
      <c r="F81" s="64">
        <v>12.5</v>
      </c>
      <c r="G81" s="62">
        <v>246.25</v>
      </c>
      <c r="H81" s="62">
        <v>2.5000000000000001E-2</v>
      </c>
      <c r="I81" s="62">
        <v>0</v>
      </c>
      <c r="J81" s="64">
        <v>0.15</v>
      </c>
      <c r="K81" s="62">
        <v>0.5</v>
      </c>
      <c r="L81" s="62">
        <v>7.5</v>
      </c>
      <c r="M81" s="64">
        <v>21.25</v>
      </c>
      <c r="N81" s="64">
        <v>3.75</v>
      </c>
      <c r="O81" s="64">
        <v>0.37</v>
      </c>
    </row>
    <row r="82" spans="1:15" ht="16.2" thickBot="1" x14ac:dyDescent="0.35">
      <c r="A82" s="34">
        <v>313</v>
      </c>
      <c r="B82" s="35" t="s">
        <v>77</v>
      </c>
      <c r="C82" s="36">
        <v>200</v>
      </c>
      <c r="D82" s="35">
        <v>32</v>
      </c>
      <c r="E82" s="35">
        <v>33.6</v>
      </c>
      <c r="F82" s="36">
        <v>31.87</v>
      </c>
      <c r="G82" s="35">
        <v>566.66999999999996</v>
      </c>
      <c r="H82" s="35">
        <v>9.2999999999999999E-2</v>
      </c>
      <c r="I82" s="35">
        <v>0.8</v>
      </c>
      <c r="J82" s="36">
        <v>0.27</v>
      </c>
      <c r="K82" s="35">
        <v>0.93</v>
      </c>
      <c r="L82" s="35">
        <v>396</v>
      </c>
      <c r="M82" s="36">
        <v>462.67</v>
      </c>
      <c r="N82" s="37">
        <v>50.67</v>
      </c>
      <c r="O82" s="37">
        <v>1.33</v>
      </c>
    </row>
    <row r="83" spans="1:15" ht="16.2" thickBot="1" x14ac:dyDescent="0.35">
      <c r="A83" s="60">
        <v>500</v>
      </c>
      <c r="B83" s="87" t="s">
        <v>86</v>
      </c>
      <c r="C83" s="102">
        <v>200</v>
      </c>
      <c r="D83" s="103">
        <v>2.9</v>
      </c>
      <c r="E83" s="103">
        <v>2</v>
      </c>
      <c r="F83" s="103">
        <v>20.9</v>
      </c>
      <c r="G83" s="103">
        <v>113</v>
      </c>
      <c r="H83" s="103">
        <v>0.02</v>
      </c>
      <c r="I83" s="103">
        <v>0.4</v>
      </c>
      <c r="J83" s="103">
        <v>0.01</v>
      </c>
      <c r="K83" s="103">
        <v>0</v>
      </c>
      <c r="L83" s="103">
        <v>129</v>
      </c>
      <c r="M83" s="103">
        <v>87</v>
      </c>
      <c r="N83" s="103">
        <v>13</v>
      </c>
      <c r="O83" s="103">
        <v>0.8</v>
      </c>
    </row>
    <row r="84" spans="1:15" ht="15" thickBot="1" x14ac:dyDescent="0.35">
      <c r="A84" s="11"/>
      <c r="B84" s="18" t="s">
        <v>8</v>
      </c>
      <c r="C84" s="111">
        <f t="shared" ref="C84:O84" si="8">SUM(C81:C83)</f>
        <v>450</v>
      </c>
      <c r="D84" s="20">
        <f t="shared" si="8"/>
        <v>36.9</v>
      </c>
      <c r="E84" s="20">
        <f t="shared" si="8"/>
        <v>64.599999999999994</v>
      </c>
      <c r="F84" s="20">
        <f t="shared" si="8"/>
        <v>65.27000000000001</v>
      </c>
      <c r="G84" s="20">
        <f t="shared" si="8"/>
        <v>925.92</v>
      </c>
      <c r="H84" s="20">
        <f t="shared" si="8"/>
        <v>0.13799999999999998</v>
      </c>
      <c r="I84" s="20">
        <f t="shared" si="8"/>
        <v>1.2000000000000002</v>
      </c>
      <c r="J84" s="20">
        <f t="shared" si="8"/>
        <v>0.43000000000000005</v>
      </c>
      <c r="K84" s="20">
        <f t="shared" si="8"/>
        <v>1.4300000000000002</v>
      </c>
      <c r="L84" s="20">
        <f t="shared" si="8"/>
        <v>532.5</v>
      </c>
      <c r="M84" s="20">
        <f t="shared" si="8"/>
        <v>570.92000000000007</v>
      </c>
      <c r="N84" s="20">
        <f t="shared" si="8"/>
        <v>67.42</v>
      </c>
      <c r="O84" s="20">
        <f t="shared" si="8"/>
        <v>2.5</v>
      </c>
    </row>
    <row r="85" spans="1:15" ht="16.2" thickBot="1" x14ac:dyDescent="0.35">
      <c r="A85" s="34"/>
      <c r="B85" s="12" t="s">
        <v>55</v>
      </c>
      <c r="C85" s="36"/>
      <c r="D85" s="35"/>
      <c r="E85" s="35"/>
      <c r="F85" s="36"/>
      <c r="G85" s="35"/>
      <c r="H85" s="35"/>
      <c r="I85" s="35"/>
      <c r="J85" s="36"/>
      <c r="K85" s="35"/>
      <c r="L85" s="35"/>
      <c r="M85" s="36"/>
      <c r="N85" s="36"/>
      <c r="O85" s="36"/>
    </row>
    <row r="86" spans="1:15" ht="16.2" thickBot="1" x14ac:dyDescent="0.35">
      <c r="A86" s="34">
        <v>76</v>
      </c>
      <c r="B86" s="35" t="s">
        <v>81</v>
      </c>
      <c r="C86" s="36">
        <v>100</v>
      </c>
      <c r="D86" s="35">
        <v>1.3</v>
      </c>
      <c r="E86" s="35">
        <v>10.8</v>
      </c>
      <c r="F86" s="36">
        <v>6.8</v>
      </c>
      <c r="G86" s="35">
        <v>130</v>
      </c>
      <c r="H86" s="35">
        <v>0.04</v>
      </c>
      <c r="I86" s="35">
        <v>8.4</v>
      </c>
      <c r="J86" s="36">
        <v>0</v>
      </c>
      <c r="K86" s="35">
        <v>4.5999999999999996</v>
      </c>
      <c r="L86" s="35">
        <v>23</v>
      </c>
      <c r="M86" s="36">
        <v>40</v>
      </c>
      <c r="N86" s="37">
        <v>18</v>
      </c>
      <c r="O86" s="37">
        <v>0.8</v>
      </c>
    </row>
    <row r="87" spans="1:15" ht="16.2" thickBot="1" x14ac:dyDescent="0.35">
      <c r="A87" s="55">
        <v>142</v>
      </c>
      <c r="B87" s="35" t="s">
        <v>82</v>
      </c>
      <c r="C87" s="57">
        <v>250</v>
      </c>
      <c r="D87" s="56">
        <v>8.5500000000000007</v>
      </c>
      <c r="E87" s="56">
        <v>9.85</v>
      </c>
      <c r="F87" s="57">
        <v>7.77</v>
      </c>
      <c r="G87" s="56">
        <v>153.75</v>
      </c>
      <c r="H87" s="56">
        <v>0.06</v>
      </c>
      <c r="I87" s="56">
        <v>18.47</v>
      </c>
      <c r="J87" s="57">
        <v>0</v>
      </c>
      <c r="K87" s="56">
        <v>2.5499999999999998</v>
      </c>
      <c r="L87" s="56">
        <v>42.25</v>
      </c>
      <c r="M87" s="57">
        <v>101</v>
      </c>
      <c r="N87" s="40">
        <v>29</v>
      </c>
      <c r="O87" s="40">
        <v>2.1800000000000002</v>
      </c>
    </row>
    <row r="88" spans="1:15" ht="16.2" thickBot="1" x14ac:dyDescent="0.35">
      <c r="A88" s="34">
        <v>369</v>
      </c>
      <c r="B88" s="43" t="s">
        <v>91</v>
      </c>
      <c r="C88" s="36">
        <v>230</v>
      </c>
      <c r="D88" s="35">
        <v>27.2</v>
      </c>
      <c r="E88" s="35">
        <v>24.25</v>
      </c>
      <c r="F88" s="36">
        <v>17.399999999999999</v>
      </c>
      <c r="G88" s="35">
        <v>396.2</v>
      </c>
      <c r="H88" s="35">
        <v>0.17</v>
      </c>
      <c r="I88" s="35">
        <v>8</v>
      </c>
      <c r="J88" s="36">
        <v>0.04</v>
      </c>
      <c r="K88" s="35">
        <v>0.84</v>
      </c>
      <c r="L88" s="35">
        <v>36.6</v>
      </c>
      <c r="M88" s="36">
        <v>278.10000000000002</v>
      </c>
      <c r="N88" s="37">
        <v>58.6</v>
      </c>
      <c r="O88" s="37">
        <v>3.6</v>
      </c>
    </row>
    <row r="89" spans="1:15" ht="16.2" thickBot="1" x14ac:dyDescent="0.35">
      <c r="A89" s="34">
        <v>110</v>
      </c>
      <c r="B89" s="79" t="s">
        <v>30</v>
      </c>
      <c r="C89" s="48">
        <v>30</v>
      </c>
      <c r="D89" s="61">
        <v>1.98</v>
      </c>
      <c r="E89" s="61">
        <v>0.36</v>
      </c>
      <c r="F89" s="48">
        <v>10.199999999999999</v>
      </c>
      <c r="G89" s="61">
        <v>54.3</v>
      </c>
      <c r="H89" s="61">
        <v>5.3999999999999999E-2</v>
      </c>
      <c r="I89" s="61">
        <v>0</v>
      </c>
      <c r="J89" s="48">
        <v>0</v>
      </c>
      <c r="K89" s="61">
        <v>0</v>
      </c>
      <c r="L89" s="61">
        <v>10.5</v>
      </c>
      <c r="M89" s="48">
        <v>47.4</v>
      </c>
      <c r="N89" s="48">
        <v>14.1</v>
      </c>
      <c r="O89" s="48">
        <v>1.17</v>
      </c>
    </row>
    <row r="90" spans="1:15" ht="16.2" thickBot="1" x14ac:dyDescent="0.35">
      <c r="A90" s="52">
        <v>108</v>
      </c>
      <c r="B90" s="73" t="s">
        <v>83</v>
      </c>
      <c r="C90" s="37">
        <v>20</v>
      </c>
      <c r="D90" s="43">
        <v>1.5</v>
      </c>
      <c r="E90" s="43">
        <v>0.16</v>
      </c>
      <c r="F90" s="37">
        <v>9.84</v>
      </c>
      <c r="G90" s="43">
        <v>47</v>
      </c>
      <c r="H90" s="43">
        <v>0.02</v>
      </c>
      <c r="I90" s="43">
        <v>0</v>
      </c>
      <c r="J90" s="37">
        <v>0</v>
      </c>
      <c r="K90" s="43">
        <v>0.22</v>
      </c>
      <c r="L90" s="43">
        <v>4</v>
      </c>
      <c r="M90" s="37">
        <v>13</v>
      </c>
      <c r="N90" s="37">
        <v>2.8</v>
      </c>
      <c r="O90" s="37">
        <v>0.22</v>
      </c>
    </row>
    <row r="91" spans="1:15" ht="16.2" thickBot="1" x14ac:dyDescent="0.35">
      <c r="A91" s="52">
        <v>519</v>
      </c>
      <c r="B91" s="73" t="s">
        <v>80</v>
      </c>
      <c r="C91" s="37">
        <v>200</v>
      </c>
      <c r="D91" s="43">
        <v>0.7</v>
      </c>
      <c r="E91" s="43">
        <v>0.3</v>
      </c>
      <c r="F91" s="37">
        <v>22.8</v>
      </c>
      <c r="G91" s="43">
        <v>97</v>
      </c>
      <c r="H91" s="43">
        <v>0.01</v>
      </c>
      <c r="I91" s="43">
        <v>70</v>
      </c>
      <c r="J91" s="37">
        <v>0</v>
      </c>
      <c r="K91" s="43">
        <v>0</v>
      </c>
      <c r="L91" s="43">
        <v>12</v>
      </c>
      <c r="M91" s="37">
        <v>3</v>
      </c>
      <c r="N91" s="37">
        <v>3</v>
      </c>
      <c r="O91" s="37">
        <v>1.5</v>
      </c>
    </row>
    <row r="92" spans="1:15" ht="15" thickBot="1" x14ac:dyDescent="0.35">
      <c r="A92" s="11"/>
      <c r="B92" s="18" t="s">
        <v>8</v>
      </c>
      <c r="C92" s="111">
        <f t="shared" ref="C92:O92" si="9">SUM(C86:C91)</f>
        <v>830</v>
      </c>
      <c r="D92" s="20">
        <f t="shared" si="9"/>
        <v>41.23</v>
      </c>
      <c r="E92" s="20">
        <f t="shared" si="9"/>
        <v>45.719999999999992</v>
      </c>
      <c r="F92" s="20">
        <f t="shared" si="9"/>
        <v>74.81</v>
      </c>
      <c r="G92" s="20">
        <f t="shared" si="9"/>
        <v>878.25</v>
      </c>
      <c r="H92" s="20">
        <f t="shared" si="9"/>
        <v>0.35400000000000004</v>
      </c>
      <c r="I92" s="20">
        <f t="shared" si="9"/>
        <v>104.87</v>
      </c>
      <c r="J92" s="20">
        <f t="shared" si="9"/>
        <v>0.04</v>
      </c>
      <c r="K92" s="20">
        <f t="shared" si="9"/>
        <v>8.2099999999999991</v>
      </c>
      <c r="L92" s="20">
        <f t="shared" si="9"/>
        <v>128.35</v>
      </c>
      <c r="M92" s="20">
        <f t="shared" si="9"/>
        <v>482.5</v>
      </c>
      <c r="N92" s="20">
        <f t="shared" si="9"/>
        <v>125.49999999999999</v>
      </c>
      <c r="O92" s="20">
        <f t="shared" si="9"/>
        <v>9.4699999999999989</v>
      </c>
    </row>
    <row r="93" spans="1:15" ht="16.2" thickBot="1" x14ac:dyDescent="0.35">
      <c r="A93" s="34"/>
      <c r="B93" s="12" t="s">
        <v>56</v>
      </c>
      <c r="C93" s="36"/>
      <c r="D93" s="35"/>
      <c r="E93" s="43"/>
      <c r="F93" s="37"/>
      <c r="G93" s="35"/>
      <c r="H93" s="35"/>
      <c r="I93" s="43"/>
      <c r="J93" s="37"/>
      <c r="K93" s="35"/>
      <c r="L93" s="43"/>
      <c r="M93" s="37"/>
      <c r="N93" s="36"/>
      <c r="O93" s="36"/>
    </row>
    <row r="94" spans="1:15" ht="16.2" thickBot="1" x14ac:dyDescent="0.35">
      <c r="A94" s="34">
        <v>516</v>
      </c>
      <c r="B94" s="35" t="s">
        <v>48</v>
      </c>
      <c r="C94" s="36">
        <v>200</v>
      </c>
      <c r="D94" s="35">
        <v>5.8</v>
      </c>
      <c r="E94" s="43">
        <v>5</v>
      </c>
      <c r="F94" s="37">
        <v>8</v>
      </c>
      <c r="G94" s="35">
        <v>100</v>
      </c>
      <c r="H94" s="35">
        <v>0.04</v>
      </c>
      <c r="I94" s="43">
        <v>1.4</v>
      </c>
      <c r="J94" s="37">
        <v>0.04</v>
      </c>
      <c r="K94" s="35">
        <v>0</v>
      </c>
      <c r="L94" s="43">
        <v>240</v>
      </c>
      <c r="M94" s="37">
        <v>180</v>
      </c>
      <c r="N94" s="36">
        <v>28</v>
      </c>
      <c r="O94" s="36">
        <v>0.2</v>
      </c>
    </row>
    <row r="95" spans="1:15" ht="15" thickBot="1" x14ac:dyDescent="0.35">
      <c r="A95" s="17">
        <v>542</v>
      </c>
      <c r="B95" s="67" t="s">
        <v>119</v>
      </c>
      <c r="C95" s="19">
        <v>100</v>
      </c>
      <c r="D95" s="20">
        <v>6</v>
      </c>
      <c r="E95" s="20">
        <v>5.3</v>
      </c>
      <c r="F95" s="21">
        <v>60</v>
      </c>
      <c r="G95" s="22">
        <v>316.7</v>
      </c>
      <c r="H95" s="20">
        <v>0.06</v>
      </c>
      <c r="I95" s="20">
        <v>0.16</v>
      </c>
      <c r="J95" s="21">
        <v>0.05</v>
      </c>
      <c r="K95" s="22">
        <v>0.83</v>
      </c>
      <c r="L95" s="20">
        <v>18.3</v>
      </c>
      <c r="M95" s="20">
        <v>5.3</v>
      </c>
      <c r="N95" s="21">
        <v>10</v>
      </c>
      <c r="O95" s="22">
        <v>1.1599999999999999</v>
      </c>
    </row>
    <row r="96" spans="1:15" ht="15" thickBot="1" x14ac:dyDescent="0.35">
      <c r="A96" s="17"/>
      <c r="B96" s="18" t="s">
        <v>8</v>
      </c>
      <c r="C96" s="19">
        <f>SUM(C94:C95)</f>
        <v>300</v>
      </c>
      <c r="D96" s="20">
        <f>SUM(D94:D95)</f>
        <v>11.8</v>
      </c>
      <c r="E96" s="20">
        <f t="shared" ref="E96:O96" si="10">SUM(E94:E95)</f>
        <v>10.3</v>
      </c>
      <c r="F96" s="20">
        <f t="shared" si="10"/>
        <v>68</v>
      </c>
      <c r="G96" s="20">
        <f t="shared" si="10"/>
        <v>416.7</v>
      </c>
      <c r="H96" s="20">
        <f t="shared" si="10"/>
        <v>0.1</v>
      </c>
      <c r="I96" s="20">
        <f t="shared" si="10"/>
        <v>1.5599999999999998</v>
      </c>
      <c r="J96" s="20">
        <f t="shared" si="10"/>
        <v>0.09</v>
      </c>
      <c r="K96" s="20">
        <f t="shared" si="10"/>
        <v>0.83</v>
      </c>
      <c r="L96" s="20">
        <f t="shared" si="10"/>
        <v>258.3</v>
      </c>
      <c r="M96" s="20">
        <f t="shared" si="10"/>
        <v>185.3</v>
      </c>
      <c r="N96" s="20">
        <f t="shared" si="10"/>
        <v>38</v>
      </c>
      <c r="O96" s="20">
        <f t="shared" si="10"/>
        <v>1.3599999999999999</v>
      </c>
    </row>
    <row r="97" spans="1:15" ht="15" thickBot="1" x14ac:dyDescent="0.35">
      <c r="A97" s="85"/>
      <c r="B97" s="77" t="s">
        <v>76</v>
      </c>
      <c r="C97" s="20"/>
      <c r="D97" s="20">
        <f t="shared" ref="D97:O97" si="11">D84+D92+D96</f>
        <v>89.929999999999993</v>
      </c>
      <c r="E97" s="20">
        <f t="shared" si="11"/>
        <v>120.61999999999999</v>
      </c>
      <c r="F97" s="20">
        <f t="shared" si="11"/>
        <v>208.08</v>
      </c>
      <c r="G97" s="20">
        <f t="shared" si="11"/>
        <v>2220.87</v>
      </c>
      <c r="H97" s="20">
        <f t="shared" si="11"/>
        <v>0.59199999999999997</v>
      </c>
      <c r="I97" s="20">
        <f t="shared" si="11"/>
        <v>107.63000000000001</v>
      </c>
      <c r="J97" s="20">
        <f t="shared" si="11"/>
        <v>0.56000000000000005</v>
      </c>
      <c r="K97" s="20">
        <f t="shared" si="11"/>
        <v>10.469999999999999</v>
      </c>
      <c r="L97" s="20">
        <f t="shared" si="11"/>
        <v>919.15000000000009</v>
      </c>
      <c r="M97" s="20">
        <f t="shared" si="11"/>
        <v>1238.72</v>
      </c>
      <c r="N97" s="20">
        <f t="shared" si="11"/>
        <v>230.92</v>
      </c>
      <c r="O97" s="20">
        <f t="shared" si="11"/>
        <v>13.329999999999998</v>
      </c>
    </row>
    <row r="98" spans="1:15" x14ac:dyDescent="0.3">
      <c r="A98" s="24" t="s">
        <v>75</v>
      </c>
      <c r="B98" s="81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spans="1:15" x14ac:dyDescent="0.3">
      <c r="A99" s="26" t="s">
        <v>73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1:15" x14ac:dyDescent="0.3">
      <c r="A100" s="27" t="s">
        <v>74</v>
      </c>
      <c r="B100" s="25"/>
      <c r="C100" s="27"/>
      <c r="D100" s="27"/>
      <c r="E100" s="27"/>
      <c r="F100" s="27"/>
      <c r="G100" s="25"/>
      <c r="H100" s="27"/>
      <c r="I100" s="27"/>
      <c r="J100" s="27"/>
      <c r="K100" s="27"/>
      <c r="L100" s="27"/>
      <c r="M100" s="27"/>
    </row>
    <row r="101" spans="1:15" ht="15" x14ac:dyDescent="0.25">
      <c r="A101" s="27"/>
      <c r="B101" s="25"/>
      <c r="C101" s="27"/>
      <c r="D101" s="27"/>
      <c r="E101" s="27"/>
      <c r="F101" s="27"/>
      <c r="G101" s="25"/>
      <c r="H101" s="27"/>
      <c r="I101" s="27"/>
      <c r="J101" s="27"/>
      <c r="K101" s="27"/>
      <c r="L101" s="27"/>
      <c r="M101" s="27"/>
    </row>
    <row r="102" spans="1:15" ht="15" x14ac:dyDescent="0.25">
      <c r="A102" s="27"/>
      <c r="B102" s="25"/>
      <c r="C102" s="27"/>
      <c r="D102" s="27"/>
      <c r="E102" s="27"/>
      <c r="F102" s="27"/>
      <c r="G102" s="25"/>
      <c r="H102" s="27"/>
      <c r="I102" s="27"/>
      <c r="J102" s="27"/>
      <c r="K102" s="27"/>
      <c r="L102" s="27"/>
      <c r="M102" s="27"/>
    </row>
    <row r="103" spans="1:15" ht="15" x14ac:dyDescent="0.25">
      <c r="A103" s="27"/>
      <c r="B103" s="25"/>
      <c r="C103" s="27"/>
      <c r="D103" s="27"/>
      <c r="E103" s="27"/>
      <c r="F103" s="27"/>
      <c r="G103" s="25"/>
      <c r="H103" s="27"/>
      <c r="I103" s="27"/>
      <c r="J103" s="27"/>
      <c r="K103" s="27"/>
      <c r="L103" s="27"/>
      <c r="M103" s="27"/>
    </row>
    <row r="104" spans="1:15" ht="15" x14ac:dyDescent="0.25">
      <c r="A104" s="27"/>
      <c r="B104" s="25"/>
      <c r="C104" s="27"/>
      <c r="D104" s="27"/>
      <c r="E104" s="27"/>
      <c r="F104" s="27"/>
      <c r="G104" s="25"/>
      <c r="H104" s="27"/>
      <c r="I104" s="27"/>
      <c r="J104" s="27"/>
      <c r="K104" s="27"/>
      <c r="L104" s="27"/>
      <c r="M104" s="27"/>
    </row>
    <row r="105" spans="1:15" ht="15" x14ac:dyDescent="0.25">
      <c r="A105" s="27"/>
      <c r="B105" s="25"/>
      <c r="C105" s="27"/>
      <c r="D105" s="27"/>
      <c r="E105" s="27"/>
      <c r="F105" s="27"/>
      <c r="G105" s="25"/>
      <c r="H105" s="27"/>
      <c r="I105" s="27"/>
      <c r="J105" s="27"/>
      <c r="K105" s="27"/>
      <c r="L105" s="27"/>
      <c r="M105" s="27"/>
    </row>
    <row r="106" spans="1:15" ht="15" x14ac:dyDescent="0.25">
      <c r="A106" s="27"/>
      <c r="B106" s="25"/>
      <c r="C106" s="27"/>
      <c r="D106" s="27"/>
      <c r="E106" s="27"/>
      <c r="F106" s="27"/>
      <c r="G106" s="25"/>
      <c r="H106" s="27"/>
      <c r="I106" s="27"/>
      <c r="J106" s="27"/>
      <c r="K106" s="27"/>
      <c r="L106" s="27"/>
      <c r="M106" s="27"/>
    </row>
    <row r="107" spans="1:15" ht="15" x14ac:dyDescent="0.25">
      <c r="A107" s="27"/>
      <c r="B107" s="25"/>
      <c r="C107" s="27"/>
      <c r="D107" s="27"/>
      <c r="E107" s="27"/>
      <c r="F107" s="27"/>
      <c r="G107" s="25"/>
      <c r="H107" s="27"/>
      <c r="I107" s="27"/>
      <c r="J107" s="27"/>
      <c r="K107" s="27"/>
      <c r="L107" s="27"/>
      <c r="M107" s="27"/>
    </row>
    <row r="108" spans="1:15" ht="15" x14ac:dyDescent="0.25">
      <c r="A108" s="27"/>
      <c r="B108" s="25"/>
      <c r="C108" s="27"/>
      <c r="D108" s="27"/>
      <c r="E108" s="27"/>
      <c r="F108" s="27"/>
      <c r="G108" s="25"/>
      <c r="H108" s="27"/>
      <c r="I108" s="27"/>
      <c r="J108" s="27"/>
      <c r="K108" s="27"/>
      <c r="L108" s="27"/>
      <c r="M108" s="27"/>
    </row>
    <row r="109" spans="1:15" ht="15" x14ac:dyDescent="0.25">
      <c r="A109" s="27"/>
      <c r="B109" s="25"/>
      <c r="C109" s="27"/>
      <c r="D109" s="27"/>
      <c r="E109" s="27"/>
      <c r="F109" s="27"/>
      <c r="G109" s="25"/>
      <c r="H109" s="27"/>
      <c r="I109" s="27"/>
      <c r="J109" s="27"/>
      <c r="K109" s="27"/>
      <c r="L109" s="27"/>
      <c r="M109" s="27"/>
    </row>
    <row r="110" spans="1:15" x14ac:dyDescent="0.3">
      <c r="A110" s="23"/>
      <c r="B110" s="27"/>
      <c r="C110" s="23" t="s">
        <v>150</v>
      </c>
      <c r="D110" s="23"/>
      <c r="E110" s="23"/>
      <c r="F110" s="23"/>
      <c r="G110" s="29"/>
      <c r="H110" s="23"/>
      <c r="I110" s="23"/>
      <c r="J110" s="23"/>
      <c r="K110" s="23"/>
      <c r="L110" s="23"/>
      <c r="M110" s="23"/>
      <c r="N110" s="23"/>
      <c r="O110" s="23"/>
    </row>
    <row r="111" spans="1:15" ht="15" thickBot="1" x14ac:dyDescent="0.35">
      <c r="A111" s="23"/>
      <c r="B111" s="86" t="s">
        <v>44</v>
      </c>
      <c r="C111" s="23" t="s">
        <v>123</v>
      </c>
      <c r="D111" s="23"/>
      <c r="E111" s="23"/>
      <c r="F111" s="23"/>
      <c r="G111" s="29"/>
      <c r="H111" s="23"/>
      <c r="I111" s="23"/>
      <c r="J111" s="23"/>
      <c r="K111" s="23"/>
      <c r="L111" s="23"/>
      <c r="M111" s="23"/>
      <c r="N111" s="23"/>
      <c r="O111" s="23"/>
    </row>
    <row r="112" spans="1:15" ht="27" thickBot="1" x14ac:dyDescent="0.35">
      <c r="A112" s="133" t="s">
        <v>0</v>
      </c>
      <c r="B112" s="23" t="s">
        <v>12</v>
      </c>
      <c r="C112" s="4" t="s">
        <v>13</v>
      </c>
      <c r="D112" s="142" t="s">
        <v>14</v>
      </c>
      <c r="E112" s="135"/>
      <c r="F112" s="136"/>
      <c r="G112" s="143" t="s">
        <v>15</v>
      </c>
      <c r="H112" s="139" t="s">
        <v>20</v>
      </c>
      <c r="I112" s="135"/>
      <c r="J112" s="135"/>
      <c r="K112" s="6"/>
      <c r="L112" s="139" t="s">
        <v>21</v>
      </c>
      <c r="M112" s="135"/>
      <c r="N112" s="135"/>
      <c r="O112" s="6"/>
    </row>
    <row r="113" spans="1:15" ht="15" thickBot="1" x14ac:dyDescent="0.35">
      <c r="A113" s="134"/>
      <c r="B113" s="145" t="s">
        <v>1</v>
      </c>
      <c r="C113" s="5"/>
      <c r="D113" s="5" t="s">
        <v>2</v>
      </c>
      <c r="E113" s="5" t="s">
        <v>3</v>
      </c>
      <c r="F113" s="5" t="s">
        <v>4</v>
      </c>
      <c r="G113" s="144"/>
      <c r="H113" s="7" t="s">
        <v>16</v>
      </c>
      <c r="I113" s="6" t="s">
        <v>17</v>
      </c>
      <c r="J113" s="6" t="s">
        <v>18</v>
      </c>
      <c r="K113" s="6" t="s">
        <v>19</v>
      </c>
      <c r="L113" s="7" t="s">
        <v>23</v>
      </c>
      <c r="M113" s="6" t="s">
        <v>24</v>
      </c>
      <c r="N113" s="6" t="s">
        <v>25</v>
      </c>
      <c r="O113" s="6" t="s">
        <v>26</v>
      </c>
    </row>
    <row r="114" spans="1:15" ht="15" thickBot="1" x14ac:dyDescent="0.35">
      <c r="A114" s="114">
        <v>1</v>
      </c>
      <c r="B114" s="146"/>
      <c r="C114" s="8">
        <v>3</v>
      </c>
      <c r="D114" s="8">
        <v>4</v>
      </c>
      <c r="E114" s="9">
        <v>5</v>
      </c>
      <c r="F114" s="6">
        <v>6</v>
      </c>
      <c r="G114" s="30">
        <v>7</v>
      </c>
      <c r="H114" s="10">
        <v>8</v>
      </c>
      <c r="I114" s="113">
        <v>9</v>
      </c>
      <c r="J114" s="113">
        <v>10</v>
      </c>
      <c r="K114" s="113">
        <v>11</v>
      </c>
      <c r="L114" s="10">
        <v>12</v>
      </c>
      <c r="M114" s="113">
        <v>13</v>
      </c>
      <c r="N114" s="113">
        <v>14</v>
      </c>
      <c r="O114" s="113">
        <v>15</v>
      </c>
    </row>
    <row r="115" spans="1:15" ht="15.75" thickBot="1" x14ac:dyDescent="0.3">
      <c r="A115" s="11"/>
      <c r="B115" s="113">
        <v>2</v>
      </c>
      <c r="C115" s="13"/>
      <c r="D115" s="14"/>
      <c r="E115" s="15"/>
      <c r="F115" s="16"/>
      <c r="G115" s="31"/>
      <c r="H115" s="14"/>
      <c r="I115" s="14"/>
      <c r="J115" s="14"/>
      <c r="K115" s="14"/>
      <c r="L115" s="14"/>
      <c r="M115" s="14"/>
      <c r="N115" s="14"/>
      <c r="O115" s="14"/>
    </row>
    <row r="116" spans="1:15" ht="16.2" thickBot="1" x14ac:dyDescent="0.35">
      <c r="A116" s="33"/>
      <c r="B116" s="12" t="s">
        <v>33</v>
      </c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6.2" thickBot="1" x14ac:dyDescent="0.35">
      <c r="A117" s="34">
        <v>258</v>
      </c>
      <c r="B117" s="35" t="s">
        <v>103</v>
      </c>
      <c r="C117" s="36">
        <v>250</v>
      </c>
      <c r="D117" s="35">
        <v>10.9</v>
      </c>
      <c r="E117" s="35">
        <v>16.074999999999999</v>
      </c>
      <c r="F117" s="36">
        <v>46.4</v>
      </c>
      <c r="G117" s="35">
        <v>373.75</v>
      </c>
      <c r="H117" s="35">
        <v>0.23</v>
      </c>
      <c r="I117" s="35">
        <v>1.7</v>
      </c>
      <c r="J117" s="36">
        <v>0.1</v>
      </c>
      <c r="K117" s="35">
        <v>0.3</v>
      </c>
      <c r="L117" s="35">
        <v>172.5</v>
      </c>
      <c r="M117" s="36">
        <v>262.25</v>
      </c>
      <c r="N117" s="37">
        <v>69.25</v>
      </c>
      <c r="O117" s="37">
        <v>1.82</v>
      </c>
    </row>
    <row r="118" spans="1:15" ht="16.2" thickBot="1" x14ac:dyDescent="0.35">
      <c r="A118" s="34">
        <v>300</v>
      </c>
      <c r="B118" s="51" t="s">
        <v>104</v>
      </c>
      <c r="C118" s="58">
        <v>40</v>
      </c>
      <c r="D118" s="65">
        <v>5.0999999999999996</v>
      </c>
      <c r="E118" s="65">
        <v>4.5999999999999996</v>
      </c>
      <c r="F118" s="65">
        <v>0.3</v>
      </c>
      <c r="G118" s="65">
        <v>63</v>
      </c>
      <c r="H118" s="65">
        <v>0.03</v>
      </c>
      <c r="I118" s="65">
        <v>0</v>
      </c>
      <c r="J118" s="65">
        <v>0.1</v>
      </c>
      <c r="K118" s="65">
        <v>0.2</v>
      </c>
      <c r="L118" s="65">
        <v>22</v>
      </c>
      <c r="M118" s="65">
        <v>77</v>
      </c>
      <c r="N118" s="65">
        <v>5</v>
      </c>
      <c r="O118" s="65">
        <v>1</v>
      </c>
    </row>
    <row r="119" spans="1:15" ht="15" thickBot="1" x14ac:dyDescent="0.35">
      <c r="A119" s="67">
        <v>90</v>
      </c>
      <c r="B119" s="67" t="s">
        <v>131</v>
      </c>
      <c r="C119" s="121">
        <v>45</v>
      </c>
      <c r="D119" s="68">
        <v>6.7</v>
      </c>
      <c r="E119" s="68">
        <v>9.5</v>
      </c>
      <c r="F119" s="68">
        <v>9.9</v>
      </c>
      <c r="G119" s="68">
        <v>153</v>
      </c>
      <c r="H119" s="68">
        <v>0.03</v>
      </c>
      <c r="I119" s="68">
        <v>0.08</v>
      </c>
      <c r="J119" s="68">
        <v>0.4</v>
      </c>
      <c r="K119" s="68">
        <v>0.3</v>
      </c>
      <c r="L119" s="68">
        <v>185</v>
      </c>
      <c r="M119" s="68">
        <v>132</v>
      </c>
      <c r="N119" s="68">
        <v>13</v>
      </c>
      <c r="O119" s="68">
        <v>0.4</v>
      </c>
    </row>
    <row r="120" spans="1:15" ht="16.2" thickBot="1" x14ac:dyDescent="0.35">
      <c r="A120" s="60">
        <v>493</v>
      </c>
      <c r="B120" s="61" t="s">
        <v>110</v>
      </c>
      <c r="C120" s="66">
        <v>200</v>
      </c>
      <c r="D120" s="48">
        <v>0.1</v>
      </c>
      <c r="E120" s="61">
        <v>0</v>
      </c>
      <c r="F120" s="48">
        <v>15</v>
      </c>
      <c r="G120" s="61">
        <v>60</v>
      </c>
      <c r="H120" s="61">
        <v>0</v>
      </c>
      <c r="I120" s="61">
        <v>0</v>
      </c>
      <c r="J120" s="48">
        <v>0</v>
      </c>
      <c r="K120" s="61">
        <v>0</v>
      </c>
      <c r="L120" s="61">
        <v>11</v>
      </c>
      <c r="M120" s="48">
        <v>3</v>
      </c>
      <c r="N120" s="48">
        <v>1</v>
      </c>
      <c r="O120" s="103">
        <v>0.3</v>
      </c>
    </row>
    <row r="121" spans="1:15" ht="15" thickBot="1" x14ac:dyDescent="0.35">
      <c r="A121" s="11"/>
      <c r="B121" s="18" t="s">
        <v>8</v>
      </c>
      <c r="C121" s="19">
        <f t="shared" ref="C121:O121" si="12">SUM(C117:C120)</f>
        <v>535</v>
      </c>
      <c r="D121" s="20">
        <f t="shared" si="12"/>
        <v>22.8</v>
      </c>
      <c r="E121" s="20">
        <f t="shared" si="12"/>
        <v>30.174999999999997</v>
      </c>
      <c r="F121" s="21">
        <f t="shared" si="12"/>
        <v>71.599999999999994</v>
      </c>
      <c r="G121" s="22">
        <f t="shared" si="12"/>
        <v>649.75</v>
      </c>
      <c r="H121" s="20">
        <f t="shared" si="12"/>
        <v>0.29000000000000004</v>
      </c>
      <c r="I121" s="20">
        <f t="shared" si="12"/>
        <v>1.78</v>
      </c>
      <c r="J121" s="21">
        <f t="shared" si="12"/>
        <v>0.60000000000000009</v>
      </c>
      <c r="K121" s="22">
        <f t="shared" si="12"/>
        <v>0.8</v>
      </c>
      <c r="L121" s="20">
        <f t="shared" si="12"/>
        <v>390.5</v>
      </c>
      <c r="M121" s="20">
        <f t="shared" si="12"/>
        <v>474.25</v>
      </c>
      <c r="N121" s="21">
        <f t="shared" si="12"/>
        <v>88.25</v>
      </c>
      <c r="O121" s="90">
        <f t="shared" si="12"/>
        <v>3.52</v>
      </c>
    </row>
    <row r="122" spans="1:15" ht="16.2" thickBot="1" x14ac:dyDescent="0.35">
      <c r="A122" s="34"/>
      <c r="B122" s="12" t="s">
        <v>57</v>
      </c>
      <c r="C122" s="36"/>
      <c r="D122" s="35"/>
      <c r="E122" s="35"/>
      <c r="F122" s="36"/>
      <c r="G122" s="35"/>
      <c r="H122" s="35"/>
      <c r="I122" s="35"/>
      <c r="J122" s="36"/>
      <c r="K122" s="35"/>
      <c r="L122" s="35"/>
      <c r="M122" s="36"/>
      <c r="N122" s="36"/>
      <c r="O122" s="36"/>
    </row>
    <row r="123" spans="1:15" ht="16.2" thickBot="1" x14ac:dyDescent="0.35">
      <c r="A123" s="34">
        <v>69</v>
      </c>
      <c r="B123" s="35" t="s">
        <v>105</v>
      </c>
      <c r="C123" s="36">
        <v>100</v>
      </c>
      <c r="D123" s="35">
        <v>2.8</v>
      </c>
      <c r="E123" s="35">
        <v>7.1</v>
      </c>
      <c r="F123" s="36">
        <v>9.1</v>
      </c>
      <c r="G123" s="35">
        <v>111</v>
      </c>
      <c r="H123" s="35">
        <v>0.08</v>
      </c>
      <c r="I123" s="35">
        <v>11.7</v>
      </c>
      <c r="J123" s="36">
        <v>0.02</v>
      </c>
      <c r="K123" s="35">
        <v>3</v>
      </c>
      <c r="L123" s="35">
        <v>19</v>
      </c>
      <c r="M123" s="36">
        <v>64</v>
      </c>
      <c r="N123" s="37">
        <v>23</v>
      </c>
      <c r="O123" s="37">
        <v>0.9</v>
      </c>
    </row>
    <row r="124" spans="1:15" ht="16.2" thickBot="1" x14ac:dyDescent="0.35">
      <c r="A124" s="34">
        <v>155</v>
      </c>
      <c r="B124" s="35" t="s">
        <v>138</v>
      </c>
      <c r="C124" s="36">
        <v>250</v>
      </c>
      <c r="D124" s="35">
        <v>9.7899999999999991</v>
      </c>
      <c r="E124" s="35">
        <v>10.89</v>
      </c>
      <c r="F124" s="36">
        <v>17.05</v>
      </c>
      <c r="G124" s="35">
        <v>205.2</v>
      </c>
      <c r="H124" s="35">
        <v>0.03</v>
      </c>
      <c r="I124" s="35">
        <v>0.75</v>
      </c>
      <c r="J124" s="36">
        <v>0</v>
      </c>
      <c r="K124" s="35">
        <v>2.56</v>
      </c>
      <c r="L124" s="35">
        <v>11.4</v>
      </c>
      <c r="M124" s="36">
        <v>105.7</v>
      </c>
      <c r="N124" s="36">
        <v>23.35</v>
      </c>
      <c r="O124" s="36">
        <v>1.4</v>
      </c>
    </row>
    <row r="125" spans="1:15" ht="16.2" thickBot="1" x14ac:dyDescent="0.35">
      <c r="A125" s="34">
        <v>237</v>
      </c>
      <c r="B125" s="43" t="s">
        <v>52</v>
      </c>
      <c r="C125" s="36">
        <v>180</v>
      </c>
      <c r="D125" s="35">
        <v>10.26</v>
      </c>
      <c r="E125" s="35">
        <v>9.41</v>
      </c>
      <c r="F125" s="36">
        <v>44.5</v>
      </c>
      <c r="G125" s="35">
        <v>303.66000000000003</v>
      </c>
      <c r="H125" s="35">
        <v>0.25</v>
      </c>
      <c r="I125" s="35">
        <v>0</v>
      </c>
      <c r="J125" s="36">
        <v>0.04</v>
      </c>
      <c r="K125" s="35">
        <v>0.74</v>
      </c>
      <c r="L125" s="35">
        <v>17.100000000000001</v>
      </c>
      <c r="M125" s="36">
        <v>243.18</v>
      </c>
      <c r="N125" s="37">
        <v>162.36000000000001</v>
      </c>
      <c r="O125" s="37">
        <v>5.45</v>
      </c>
    </row>
    <row r="126" spans="1:15" ht="16.2" thickBot="1" x14ac:dyDescent="0.35">
      <c r="A126" s="34">
        <v>401</v>
      </c>
      <c r="B126" s="50" t="s">
        <v>88</v>
      </c>
      <c r="C126" s="36">
        <v>100</v>
      </c>
      <c r="D126" s="35">
        <v>13.3</v>
      </c>
      <c r="E126" s="35">
        <v>7.7</v>
      </c>
      <c r="F126" s="36">
        <v>5.5</v>
      </c>
      <c r="G126" s="35">
        <v>144</v>
      </c>
      <c r="H126" s="35">
        <v>0.19</v>
      </c>
      <c r="I126" s="35">
        <v>10</v>
      </c>
      <c r="J126" s="36">
        <v>5.8</v>
      </c>
      <c r="K126" s="35">
        <v>0.8</v>
      </c>
      <c r="L126" s="35">
        <v>25</v>
      </c>
      <c r="M126" s="36">
        <v>227</v>
      </c>
      <c r="N126" s="37">
        <v>13</v>
      </c>
      <c r="O126" s="37">
        <v>4.8</v>
      </c>
    </row>
    <row r="127" spans="1:15" ht="16.2" thickBot="1" x14ac:dyDescent="0.35">
      <c r="A127" s="34">
        <v>110</v>
      </c>
      <c r="B127" s="79" t="s">
        <v>30</v>
      </c>
      <c r="C127" s="48">
        <v>30</v>
      </c>
      <c r="D127" s="61">
        <v>1.98</v>
      </c>
      <c r="E127" s="61">
        <v>0.36</v>
      </c>
      <c r="F127" s="48">
        <v>10.199999999999999</v>
      </c>
      <c r="G127" s="61">
        <v>54.3</v>
      </c>
      <c r="H127" s="61">
        <v>5.3999999999999999E-2</v>
      </c>
      <c r="I127" s="61">
        <v>0</v>
      </c>
      <c r="J127" s="48">
        <v>0</v>
      </c>
      <c r="K127" s="61">
        <v>0</v>
      </c>
      <c r="L127" s="61">
        <v>10.5</v>
      </c>
      <c r="M127" s="48">
        <v>47.4</v>
      </c>
      <c r="N127" s="48">
        <v>14.1</v>
      </c>
      <c r="O127" s="48">
        <v>1.17</v>
      </c>
    </row>
    <row r="128" spans="1:15" ht="16.2" thickBot="1" x14ac:dyDescent="0.35">
      <c r="A128" s="38">
        <v>111</v>
      </c>
      <c r="B128" s="39" t="s">
        <v>10</v>
      </c>
      <c r="C128" s="40">
        <v>20</v>
      </c>
      <c r="D128" s="39">
        <v>1.5</v>
      </c>
      <c r="E128" s="41">
        <v>0.57999999999999996</v>
      </c>
      <c r="F128" s="42">
        <v>10.68</v>
      </c>
      <c r="G128" s="39">
        <v>52.4</v>
      </c>
      <c r="H128" s="39">
        <v>0.02</v>
      </c>
      <c r="I128" s="41">
        <v>0</v>
      </c>
      <c r="J128" s="42">
        <v>0</v>
      </c>
      <c r="K128" s="39">
        <v>0.34</v>
      </c>
      <c r="L128" s="41">
        <v>3.8</v>
      </c>
      <c r="M128" s="42">
        <v>13</v>
      </c>
      <c r="N128" s="36">
        <v>2.6</v>
      </c>
      <c r="O128" s="36">
        <v>0.24</v>
      </c>
    </row>
    <row r="129" spans="1:15" ht="16.2" thickBot="1" x14ac:dyDescent="0.35">
      <c r="A129" s="17">
        <v>512</v>
      </c>
      <c r="B129" s="51" t="s">
        <v>94</v>
      </c>
      <c r="C129" s="98">
        <v>200</v>
      </c>
      <c r="D129" s="99">
        <v>0.3</v>
      </c>
      <c r="E129" s="99">
        <v>0</v>
      </c>
      <c r="F129" s="100">
        <v>20.100000000000001</v>
      </c>
      <c r="G129" s="101">
        <v>81</v>
      </c>
      <c r="H129" s="99">
        <v>0</v>
      </c>
      <c r="I129" s="99">
        <v>0.8</v>
      </c>
      <c r="J129" s="100">
        <v>0</v>
      </c>
      <c r="K129" s="101">
        <v>0</v>
      </c>
      <c r="L129" s="99">
        <v>10</v>
      </c>
      <c r="M129" s="99">
        <v>6</v>
      </c>
      <c r="N129" s="100">
        <v>3</v>
      </c>
      <c r="O129" s="101">
        <v>0.6</v>
      </c>
    </row>
    <row r="130" spans="1:15" ht="15" thickBot="1" x14ac:dyDescent="0.35">
      <c r="A130" s="11"/>
      <c r="B130" s="18" t="s">
        <v>8</v>
      </c>
      <c r="C130" s="111">
        <f>SUM(C123:C129)</f>
        <v>880</v>
      </c>
      <c r="D130" s="20">
        <f>SUM(D123:D129)</f>
        <v>39.93</v>
      </c>
      <c r="E130" s="20">
        <f t="shared" ref="E130:F130" si="13">SUM(E123:E129)</f>
        <v>36.04</v>
      </c>
      <c r="F130" s="20">
        <f t="shared" si="13"/>
        <v>117.13</v>
      </c>
      <c r="G130" s="20">
        <f>SUM(G123:G129)</f>
        <v>951.56</v>
      </c>
      <c r="H130" s="20">
        <f t="shared" ref="H130:O130" si="14">SUM(H123:H129)</f>
        <v>0.62400000000000011</v>
      </c>
      <c r="I130" s="20">
        <f t="shared" si="14"/>
        <v>23.25</v>
      </c>
      <c r="J130" s="20">
        <f t="shared" si="14"/>
        <v>5.8599999999999994</v>
      </c>
      <c r="K130" s="20">
        <f t="shared" si="14"/>
        <v>7.44</v>
      </c>
      <c r="L130" s="20">
        <f t="shared" si="14"/>
        <v>96.8</v>
      </c>
      <c r="M130" s="20">
        <f t="shared" si="14"/>
        <v>706.28</v>
      </c>
      <c r="N130" s="20">
        <f t="shared" si="14"/>
        <v>241.41</v>
      </c>
      <c r="O130" s="20">
        <f t="shared" si="14"/>
        <v>14.56</v>
      </c>
    </row>
    <row r="131" spans="1:15" ht="16.2" thickBot="1" x14ac:dyDescent="0.35">
      <c r="A131" s="34"/>
      <c r="B131" s="12" t="s">
        <v>58</v>
      </c>
      <c r="C131" s="36"/>
      <c r="D131" s="35"/>
      <c r="E131" s="43"/>
      <c r="F131" s="37"/>
      <c r="G131" s="35"/>
      <c r="H131" s="35"/>
      <c r="I131" s="43"/>
      <c r="J131" s="37"/>
      <c r="K131" s="35"/>
      <c r="L131" s="43"/>
      <c r="M131" s="37"/>
      <c r="N131" s="36"/>
      <c r="O131" s="36"/>
    </row>
    <row r="132" spans="1:15" ht="16.2" thickBot="1" x14ac:dyDescent="0.35">
      <c r="A132" s="17">
        <v>513</v>
      </c>
      <c r="B132" s="34" t="s">
        <v>139</v>
      </c>
      <c r="C132" s="122">
        <v>200</v>
      </c>
      <c r="D132" s="99">
        <v>0.2</v>
      </c>
      <c r="E132" s="99">
        <v>0.1</v>
      </c>
      <c r="F132" s="100">
        <v>24.1</v>
      </c>
      <c r="G132" s="101">
        <v>98</v>
      </c>
      <c r="H132" s="99">
        <v>0.01</v>
      </c>
      <c r="I132" s="99">
        <v>2.1</v>
      </c>
      <c r="J132" s="100">
        <v>0</v>
      </c>
      <c r="K132" s="101">
        <v>0.1</v>
      </c>
      <c r="L132" s="99">
        <v>11</v>
      </c>
      <c r="M132" s="99">
        <v>8</v>
      </c>
      <c r="N132" s="100">
        <v>7</v>
      </c>
      <c r="O132" s="101">
        <v>0.7</v>
      </c>
    </row>
    <row r="133" spans="1:15" ht="15" thickBot="1" x14ac:dyDescent="0.35">
      <c r="A133" s="67">
        <v>563</v>
      </c>
      <c r="B133" s="67" t="s">
        <v>107</v>
      </c>
      <c r="C133" s="67">
        <v>100</v>
      </c>
      <c r="D133" s="68">
        <v>7.83</v>
      </c>
      <c r="E133" s="68">
        <v>8</v>
      </c>
      <c r="F133" s="68">
        <v>56.5</v>
      </c>
      <c r="G133" s="68">
        <v>330</v>
      </c>
      <c r="H133" s="68">
        <v>0.11</v>
      </c>
      <c r="I133" s="68">
        <v>0.16</v>
      </c>
      <c r="J133" s="68">
        <v>0.01</v>
      </c>
      <c r="K133" s="68">
        <v>1.1599999999999999</v>
      </c>
      <c r="L133" s="68">
        <v>15</v>
      </c>
      <c r="M133" s="68">
        <v>61</v>
      </c>
      <c r="N133" s="68">
        <v>13.32</v>
      </c>
      <c r="O133" s="68">
        <v>1</v>
      </c>
    </row>
    <row r="134" spans="1:15" ht="15" thickBot="1" x14ac:dyDescent="0.35">
      <c r="A134" s="17"/>
      <c r="B134" s="18" t="s">
        <v>8</v>
      </c>
      <c r="C134" s="19">
        <f>SUM(C132:C133)</f>
        <v>300</v>
      </c>
      <c r="D134" s="20">
        <f>D132+D133</f>
        <v>8.0299999999999994</v>
      </c>
      <c r="E134" s="20">
        <f t="shared" ref="E134" si="15">E132+E133</f>
        <v>8.1</v>
      </c>
      <c r="F134" s="20">
        <f>F132+F133</f>
        <v>80.599999999999994</v>
      </c>
      <c r="G134" s="20">
        <f>G132+G133</f>
        <v>428</v>
      </c>
      <c r="H134" s="20">
        <f t="shared" ref="H134:O134" si="16">H132+H133</f>
        <v>0.12</v>
      </c>
      <c r="I134" s="20">
        <f t="shared" si="16"/>
        <v>2.2600000000000002</v>
      </c>
      <c r="J134" s="20">
        <f t="shared" si="16"/>
        <v>0.01</v>
      </c>
      <c r="K134" s="20">
        <f t="shared" si="16"/>
        <v>1.26</v>
      </c>
      <c r="L134" s="20">
        <f t="shared" si="16"/>
        <v>26</v>
      </c>
      <c r="M134" s="20">
        <f t="shared" si="16"/>
        <v>69</v>
      </c>
      <c r="N134" s="20">
        <f t="shared" si="16"/>
        <v>20.32</v>
      </c>
      <c r="O134" s="20">
        <f t="shared" si="16"/>
        <v>1.7</v>
      </c>
    </row>
    <row r="135" spans="1:15" ht="15" thickBot="1" x14ac:dyDescent="0.35">
      <c r="A135" s="85"/>
      <c r="B135" s="77" t="s">
        <v>76</v>
      </c>
      <c r="C135" s="20"/>
      <c r="D135" s="20">
        <f>D121+D130+D134</f>
        <v>70.760000000000005</v>
      </c>
      <c r="E135" s="20">
        <f t="shared" ref="E135:O135" si="17">E121+E130+E134</f>
        <v>74.314999999999998</v>
      </c>
      <c r="F135" s="20">
        <f t="shared" si="17"/>
        <v>269.33</v>
      </c>
      <c r="G135" s="20">
        <f t="shared" si="17"/>
        <v>2029.31</v>
      </c>
      <c r="H135" s="20">
        <f t="shared" si="17"/>
        <v>1.0340000000000003</v>
      </c>
      <c r="I135" s="20">
        <f t="shared" si="17"/>
        <v>27.290000000000003</v>
      </c>
      <c r="J135" s="20">
        <f t="shared" si="17"/>
        <v>6.4699999999999989</v>
      </c>
      <c r="K135" s="20">
        <f t="shared" si="17"/>
        <v>9.5</v>
      </c>
      <c r="L135" s="20">
        <f t="shared" si="17"/>
        <v>513.29999999999995</v>
      </c>
      <c r="M135" s="20">
        <f t="shared" si="17"/>
        <v>1249.53</v>
      </c>
      <c r="N135" s="20">
        <f t="shared" si="17"/>
        <v>349.97999999999996</v>
      </c>
      <c r="O135" s="20">
        <f t="shared" si="17"/>
        <v>19.78</v>
      </c>
    </row>
    <row r="136" spans="1:15" x14ac:dyDescent="0.3">
      <c r="A136" s="24" t="s">
        <v>75</v>
      </c>
      <c r="B136" s="81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5" x14ac:dyDescent="0.3">
      <c r="A137" s="26" t="s">
        <v>73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5" x14ac:dyDescent="0.3">
      <c r="A138" s="27" t="s">
        <v>74</v>
      </c>
      <c r="B138" s="25"/>
      <c r="C138" s="27"/>
      <c r="D138" s="27"/>
      <c r="E138" s="27"/>
      <c r="F138" s="27"/>
      <c r="G138" s="25"/>
      <c r="H138" s="27"/>
      <c r="I138" s="27"/>
      <c r="J138" s="27"/>
      <c r="K138" s="27"/>
      <c r="L138" s="27"/>
      <c r="M138" s="27"/>
    </row>
    <row r="139" spans="1:15" ht="15" x14ac:dyDescent="0.25">
      <c r="A139" s="27"/>
      <c r="B139" s="27"/>
      <c r="C139" s="27"/>
      <c r="D139" s="27"/>
      <c r="E139" s="27"/>
      <c r="F139" s="27"/>
      <c r="G139" s="25"/>
      <c r="H139" s="27"/>
      <c r="I139" s="27"/>
      <c r="J139" s="27"/>
      <c r="K139" s="27"/>
      <c r="L139" s="27"/>
      <c r="M139" s="27"/>
    </row>
    <row r="140" spans="1:15" ht="15" x14ac:dyDescent="0.25">
      <c r="A140" s="27"/>
      <c r="B140" s="27"/>
      <c r="C140" s="27"/>
      <c r="D140" s="27"/>
      <c r="E140" s="27"/>
      <c r="F140" s="27"/>
      <c r="G140" s="25"/>
      <c r="H140" s="27"/>
      <c r="I140" s="27"/>
      <c r="J140" s="27"/>
      <c r="K140" s="27"/>
      <c r="L140" s="27"/>
      <c r="M140" s="27"/>
    </row>
    <row r="141" spans="1:15" ht="15" x14ac:dyDescent="0.25">
      <c r="A141" s="27"/>
      <c r="B141" s="27"/>
      <c r="C141" s="27"/>
      <c r="D141" s="27"/>
      <c r="E141" s="27"/>
      <c r="F141" s="27"/>
      <c r="G141" s="25"/>
      <c r="H141" s="27"/>
      <c r="I141" s="27"/>
      <c r="J141" s="27"/>
      <c r="K141" s="27"/>
      <c r="L141" s="27"/>
      <c r="M141" s="27"/>
    </row>
    <row r="142" spans="1:15" ht="15" x14ac:dyDescent="0.25">
      <c r="A142" s="27"/>
      <c r="B142" s="27"/>
      <c r="C142" s="27"/>
      <c r="D142" s="27"/>
      <c r="E142" s="27"/>
      <c r="F142" s="27"/>
      <c r="G142" s="25"/>
      <c r="H142" s="27"/>
      <c r="I142" s="27"/>
      <c r="J142" s="27"/>
      <c r="K142" s="27"/>
      <c r="L142" s="27"/>
      <c r="M142" s="27"/>
    </row>
    <row r="143" spans="1:15" ht="15" x14ac:dyDescent="0.25">
      <c r="A143" s="27"/>
      <c r="B143" s="27"/>
      <c r="C143" s="27"/>
      <c r="D143" s="27"/>
      <c r="E143" s="27"/>
      <c r="F143" s="27"/>
      <c r="G143" s="25"/>
      <c r="H143" s="27"/>
      <c r="I143" s="27"/>
      <c r="J143" s="27"/>
      <c r="K143" s="27"/>
      <c r="L143" s="27"/>
      <c r="M143" s="27"/>
    </row>
    <row r="144" spans="1:15" ht="15" x14ac:dyDescent="0.25">
      <c r="A144" s="27"/>
      <c r="B144" s="27"/>
      <c r="C144" s="27"/>
      <c r="D144" s="27"/>
      <c r="E144" s="27"/>
      <c r="F144" s="27"/>
      <c r="G144" s="25"/>
      <c r="H144" s="27"/>
      <c r="I144" s="27"/>
      <c r="J144" s="27"/>
      <c r="K144" s="27"/>
      <c r="L144" s="27"/>
      <c r="M144" s="27"/>
    </row>
    <row r="145" spans="1:15" x14ac:dyDescent="0.3">
      <c r="A145" s="23"/>
      <c r="B145" s="27"/>
      <c r="C145" s="23" t="s">
        <v>150</v>
      </c>
      <c r="D145" s="23"/>
      <c r="E145" s="23"/>
      <c r="F145" s="23"/>
      <c r="G145" s="29"/>
      <c r="H145" s="23"/>
      <c r="I145" s="23"/>
      <c r="J145" s="23"/>
      <c r="K145" s="23"/>
      <c r="L145" s="23"/>
      <c r="M145" s="23"/>
      <c r="N145" s="23"/>
      <c r="O145" s="23"/>
    </row>
    <row r="146" spans="1:15" ht="15" thickBot="1" x14ac:dyDescent="0.35">
      <c r="A146" s="23"/>
      <c r="B146" s="86" t="s">
        <v>98</v>
      </c>
      <c r="C146" s="23" t="s">
        <v>123</v>
      </c>
      <c r="D146" s="23"/>
      <c r="E146" s="23"/>
      <c r="F146" s="23"/>
      <c r="G146" s="29"/>
      <c r="H146" s="23"/>
      <c r="I146" s="23"/>
      <c r="J146" s="23"/>
      <c r="K146" s="23"/>
      <c r="L146" s="23"/>
      <c r="M146" s="23"/>
      <c r="N146" s="23"/>
      <c r="O146" s="23"/>
    </row>
    <row r="147" spans="1:15" ht="33.75" customHeight="1" thickBot="1" x14ac:dyDescent="0.35">
      <c r="A147" s="133" t="s">
        <v>0</v>
      </c>
      <c r="B147" s="23" t="s">
        <v>12</v>
      </c>
      <c r="C147" s="4" t="s">
        <v>13</v>
      </c>
      <c r="D147" s="142" t="s">
        <v>14</v>
      </c>
      <c r="E147" s="135"/>
      <c r="F147" s="136"/>
      <c r="G147" s="143" t="s">
        <v>15</v>
      </c>
      <c r="H147" s="139" t="s">
        <v>20</v>
      </c>
      <c r="I147" s="135"/>
      <c r="J147" s="135"/>
      <c r="K147" s="6"/>
      <c r="L147" s="139" t="s">
        <v>21</v>
      </c>
      <c r="M147" s="135"/>
      <c r="N147" s="135"/>
      <c r="O147" s="6"/>
    </row>
    <row r="148" spans="1:15" ht="15" thickBot="1" x14ac:dyDescent="0.35">
      <c r="A148" s="134"/>
      <c r="B148" s="140" t="s">
        <v>1</v>
      </c>
      <c r="C148" s="5"/>
      <c r="D148" s="5" t="s">
        <v>2</v>
      </c>
      <c r="E148" s="5" t="s">
        <v>3</v>
      </c>
      <c r="F148" s="5" t="s">
        <v>4</v>
      </c>
      <c r="G148" s="144"/>
      <c r="H148" s="7" t="s">
        <v>16</v>
      </c>
      <c r="I148" s="6" t="s">
        <v>17</v>
      </c>
      <c r="J148" s="6" t="s">
        <v>18</v>
      </c>
      <c r="K148" s="6" t="s">
        <v>19</v>
      </c>
      <c r="L148" s="7" t="s">
        <v>23</v>
      </c>
      <c r="M148" s="6" t="s">
        <v>24</v>
      </c>
      <c r="N148" s="6" t="s">
        <v>25</v>
      </c>
      <c r="O148" s="6" t="s">
        <v>26</v>
      </c>
    </row>
    <row r="149" spans="1:15" ht="15" thickBot="1" x14ac:dyDescent="0.35">
      <c r="A149" s="114">
        <v>1</v>
      </c>
      <c r="B149" s="141"/>
      <c r="C149" s="8">
        <v>3</v>
      </c>
      <c r="D149" s="8">
        <v>4</v>
      </c>
      <c r="E149" s="9">
        <v>5</v>
      </c>
      <c r="F149" s="6">
        <v>6</v>
      </c>
      <c r="G149" s="30">
        <v>7</v>
      </c>
      <c r="H149" s="10">
        <v>8</v>
      </c>
      <c r="I149" s="113">
        <v>9</v>
      </c>
      <c r="J149" s="113">
        <v>10</v>
      </c>
      <c r="K149" s="113">
        <v>11</v>
      </c>
      <c r="L149" s="10">
        <v>12</v>
      </c>
      <c r="M149" s="113">
        <v>13</v>
      </c>
      <c r="N149" s="113">
        <v>14</v>
      </c>
      <c r="O149" s="113">
        <v>15</v>
      </c>
    </row>
    <row r="150" spans="1:15" ht="15.75" thickBot="1" x14ac:dyDescent="0.3">
      <c r="A150" s="11"/>
      <c r="B150" s="113">
        <v>2</v>
      </c>
      <c r="C150" s="13"/>
      <c r="D150" s="14"/>
      <c r="E150" s="15"/>
      <c r="F150" s="16"/>
      <c r="G150" s="31"/>
      <c r="H150" s="14"/>
      <c r="I150" s="14"/>
      <c r="J150" s="14"/>
      <c r="K150" s="14"/>
      <c r="L150" s="14"/>
      <c r="M150" s="14"/>
      <c r="N150" s="14"/>
      <c r="O150" s="14"/>
    </row>
    <row r="151" spans="1:15" ht="16.2" thickBot="1" x14ac:dyDescent="0.35">
      <c r="A151" s="33"/>
      <c r="B151" s="88" t="s">
        <v>35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</row>
    <row r="152" spans="1:15" ht="16.2" thickBot="1" x14ac:dyDescent="0.35">
      <c r="A152" s="34">
        <v>395</v>
      </c>
      <c r="B152" s="35" t="s">
        <v>125</v>
      </c>
      <c r="C152" s="36">
        <v>100</v>
      </c>
      <c r="D152" s="35">
        <v>10.4</v>
      </c>
      <c r="E152" s="35">
        <v>20.9</v>
      </c>
      <c r="F152" s="36">
        <v>0</v>
      </c>
      <c r="G152" s="35">
        <v>230</v>
      </c>
      <c r="H152" s="35">
        <v>0.14000000000000001</v>
      </c>
      <c r="I152" s="35">
        <v>0</v>
      </c>
      <c r="J152" s="36">
        <v>0</v>
      </c>
      <c r="K152" s="35">
        <v>0.4</v>
      </c>
      <c r="L152" s="35">
        <v>31</v>
      </c>
      <c r="M152" s="36">
        <v>134</v>
      </c>
      <c r="N152" s="37">
        <v>17</v>
      </c>
      <c r="O152" s="37">
        <v>1.6</v>
      </c>
    </row>
    <row r="153" spans="1:15" ht="16.2" thickBot="1" x14ac:dyDescent="0.35">
      <c r="A153" s="34">
        <v>291</v>
      </c>
      <c r="B153" s="51" t="s">
        <v>46</v>
      </c>
      <c r="C153" s="36">
        <v>180</v>
      </c>
      <c r="D153" s="35">
        <v>6.78</v>
      </c>
      <c r="E153" s="35">
        <v>0.81</v>
      </c>
      <c r="F153" s="36">
        <v>34.799999999999997</v>
      </c>
      <c r="G153" s="35">
        <v>173.9</v>
      </c>
      <c r="H153" s="35">
        <v>6.8000000000000005E-2</v>
      </c>
      <c r="I153" s="35">
        <v>1.7999999999999999E-2</v>
      </c>
      <c r="J153" s="36">
        <v>0</v>
      </c>
      <c r="K153" s="35">
        <v>0.95</v>
      </c>
      <c r="L153" s="35">
        <v>6.84</v>
      </c>
      <c r="M153" s="36">
        <v>0.43</v>
      </c>
      <c r="N153" s="37">
        <v>9.7200000000000006</v>
      </c>
      <c r="O153" s="37">
        <v>0.94</v>
      </c>
    </row>
    <row r="154" spans="1:15" ht="16.2" thickBot="1" x14ac:dyDescent="0.35">
      <c r="A154" s="60">
        <v>493</v>
      </c>
      <c r="B154" s="61" t="s">
        <v>22</v>
      </c>
      <c r="C154" s="66">
        <v>200</v>
      </c>
      <c r="D154" s="48">
        <v>0.1</v>
      </c>
      <c r="E154" s="61">
        <v>0</v>
      </c>
      <c r="F154" s="48">
        <v>15</v>
      </c>
      <c r="G154" s="61">
        <v>60</v>
      </c>
      <c r="H154" s="61">
        <v>0</v>
      </c>
      <c r="I154" s="61">
        <v>0</v>
      </c>
      <c r="J154" s="48">
        <v>0</v>
      </c>
      <c r="K154" s="61">
        <v>0</v>
      </c>
      <c r="L154" s="61">
        <v>11</v>
      </c>
      <c r="M154" s="48">
        <v>3</v>
      </c>
      <c r="N154" s="48">
        <v>1</v>
      </c>
      <c r="O154" s="103">
        <v>0.3</v>
      </c>
    </row>
    <row r="155" spans="1:15" ht="16.2" thickBot="1" x14ac:dyDescent="0.35">
      <c r="A155" s="34">
        <v>111</v>
      </c>
      <c r="B155" s="35" t="s">
        <v>10</v>
      </c>
      <c r="C155" s="36">
        <v>20</v>
      </c>
      <c r="D155" s="39">
        <v>1.5</v>
      </c>
      <c r="E155" s="41">
        <v>0.57999999999999996</v>
      </c>
      <c r="F155" s="42">
        <v>10.68</v>
      </c>
      <c r="G155" s="39">
        <v>52.4</v>
      </c>
      <c r="H155" s="39">
        <v>0.02</v>
      </c>
      <c r="I155" s="41">
        <v>0</v>
      </c>
      <c r="J155" s="42">
        <v>0</v>
      </c>
      <c r="K155" s="39">
        <v>0.34</v>
      </c>
      <c r="L155" s="41">
        <v>3.8</v>
      </c>
      <c r="M155" s="42">
        <v>13</v>
      </c>
      <c r="N155" s="36">
        <v>2.6</v>
      </c>
      <c r="O155" s="36">
        <v>0.24</v>
      </c>
    </row>
    <row r="156" spans="1:15" ht="15" thickBot="1" x14ac:dyDescent="0.35">
      <c r="A156" s="11"/>
      <c r="B156" s="89" t="s">
        <v>8</v>
      </c>
      <c r="C156" s="111">
        <f>SUM(C152:C155)</f>
        <v>500</v>
      </c>
      <c r="D156" s="20">
        <f t="shared" ref="D156:O156" si="18">SUM(D152:D155)</f>
        <v>18.78</v>
      </c>
      <c r="E156" s="20">
        <f t="shared" si="18"/>
        <v>22.289999999999996</v>
      </c>
      <c r="F156" s="20">
        <f t="shared" si="18"/>
        <v>60.48</v>
      </c>
      <c r="G156" s="20">
        <f t="shared" si="18"/>
        <v>516.29999999999995</v>
      </c>
      <c r="H156" s="20">
        <f t="shared" si="18"/>
        <v>0.22800000000000001</v>
      </c>
      <c r="I156" s="20">
        <f t="shared" si="18"/>
        <v>1.7999999999999999E-2</v>
      </c>
      <c r="J156" s="20">
        <f t="shared" si="18"/>
        <v>0</v>
      </c>
      <c r="K156" s="20">
        <f t="shared" si="18"/>
        <v>1.6900000000000002</v>
      </c>
      <c r="L156" s="20">
        <f t="shared" si="18"/>
        <v>52.64</v>
      </c>
      <c r="M156" s="20">
        <f t="shared" si="18"/>
        <v>150.43</v>
      </c>
      <c r="N156" s="20">
        <f t="shared" si="18"/>
        <v>30.32</v>
      </c>
      <c r="O156" s="20">
        <f t="shared" si="18"/>
        <v>3.08</v>
      </c>
    </row>
    <row r="157" spans="1:15" ht="16.2" thickBot="1" x14ac:dyDescent="0.35">
      <c r="A157" s="34"/>
      <c r="B157" s="12" t="s">
        <v>60</v>
      </c>
      <c r="C157" s="36"/>
      <c r="D157" s="35"/>
      <c r="E157" s="35"/>
      <c r="F157" s="36"/>
      <c r="G157" s="35"/>
      <c r="H157" s="35"/>
      <c r="I157" s="35"/>
      <c r="J157" s="36"/>
      <c r="K157" s="35"/>
      <c r="L157" s="35"/>
      <c r="M157" s="36"/>
      <c r="N157" s="36"/>
      <c r="O157" s="36"/>
    </row>
    <row r="158" spans="1:15" ht="16.2" thickBot="1" x14ac:dyDescent="0.35">
      <c r="A158" s="34">
        <v>55</v>
      </c>
      <c r="B158" s="35" t="s">
        <v>140</v>
      </c>
      <c r="C158" s="65">
        <v>100</v>
      </c>
      <c r="D158" s="35">
        <v>2.8</v>
      </c>
      <c r="E158" s="35">
        <v>12.1</v>
      </c>
      <c r="F158" s="36">
        <v>7.1</v>
      </c>
      <c r="G158" s="35">
        <v>148</v>
      </c>
      <c r="H158" s="35">
        <v>0.02</v>
      </c>
      <c r="I158" s="35">
        <v>5.5</v>
      </c>
      <c r="J158" s="36">
        <v>0.01</v>
      </c>
      <c r="K158" s="35">
        <v>4.5</v>
      </c>
      <c r="L158" s="35">
        <v>89</v>
      </c>
      <c r="M158" s="36">
        <v>82</v>
      </c>
      <c r="N158" s="37">
        <v>19</v>
      </c>
      <c r="O158" s="37">
        <v>1.2</v>
      </c>
    </row>
    <row r="159" spans="1:15" ht="16.2" thickBot="1" x14ac:dyDescent="0.35">
      <c r="A159" s="34">
        <v>152</v>
      </c>
      <c r="B159" s="35" t="s">
        <v>122</v>
      </c>
      <c r="C159" s="36">
        <v>250</v>
      </c>
      <c r="D159" s="35">
        <v>5.2</v>
      </c>
      <c r="E159" s="43">
        <v>1.98</v>
      </c>
      <c r="F159" s="44">
        <v>11.5</v>
      </c>
      <c r="G159" s="35">
        <v>84.6</v>
      </c>
      <c r="H159" s="39">
        <v>0.08</v>
      </c>
      <c r="I159" s="39">
        <v>7.08</v>
      </c>
      <c r="J159" s="40">
        <v>0.01</v>
      </c>
      <c r="K159" s="39">
        <v>0.44</v>
      </c>
      <c r="L159" s="39">
        <v>26.8</v>
      </c>
      <c r="M159" s="40">
        <v>106.4</v>
      </c>
      <c r="N159" s="36">
        <v>24.2</v>
      </c>
      <c r="O159" s="36">
        <v>0.8</v>
      </c>
    </row>
    <row r="160" spans="1:15" ht="16.2" thickBot="1" x14ac:dyDescent="0.35">
      <c r="A160" s="34">
        <v>372</v>
      </c>
      <c r="B160" s="35" t="s">
        <v>108</v>
      </c>
      <c r="C160" s="36">
        <v>240</v>
      </c>
      <c r="D160" s="35">
        <v>20.399999999999999</v>
      </c>
      <c r="E160" s="35">
        <v>19.920000000000002</v>
      </c>
      <c r="F160" s="36">
        <v>9.6</v>
      </c>
      <c r="G160" s="35">
        <v>300</v>
      </c>
      <c r="H160" s="35">
        <v>0.09</v>
      </c>
      <c r="I160" s="43">
        <v>29.7</v>
      </c>
      <c r="J160" s="44">
        <v>0.05</v>
      </c>
      <c r="K160" s="35">
        <v>0.72</v>
      </c>
      <c r="L160" s="43">
        <v>33.6</v>
      </c>
      <c r="M160" s="44">
        <v>247.2</v>
      </c>
      <c r="N160" s="36">
        <v>50.4</v>
      </c>
      <c r="O160" s="36">
        <v>3.6</v>
      </c>
    </row>
    <row r="161" spans="1:15" ht="16.2" thickBot="1" x14ac:dyDescent="0.35">
      <c r="A161" s="34">
        <v>110</v>
      </c>
      <c r="B161" s="79" t="s">
        <v>30</v>
      </c>
      <c r="C161" s="48">
        <v>30</v>
      </c>
      <c r="D161" s="61">
        <v>1.98</v>
      </c>
      <c r="E161" s="61">
        <v>0.36</v>
      </c>
      <c r="F161" s="48">
        <v>10.199999999999999</v>
      </c>
      <c r="G161" s="61">
        <v>54.3</v>
      </c>
      <c r="H161" s="61">
        <v>5.3999999999999999E-2</v>
      </c>
      <c r="I161" s="61">
        <v>0</v>
      </c>
      <c r="J161" s="48">
        <v>0</v>
      </c>
      <c r="K161" s="61">
        <v>0</v>
      </c>
      <c r="L161" s="61">
        <v>10.5</v>
      </c>
      <c r="M161" s="48">
        <v>47.4</v>
      </c>
      <c r="N161" s="48">
        <v>14.1</v>
      </c>
      <c r="O161" s="48">
        <v>1.17</v>
      </c>
    </row>
    <row r="162" spans="1:15" ht="16.2" thickBot="1" x14ac:dyDescent="0.35">
      <c r="A162" s="38">
        <v>111</v>
      </c>
      <c r="B162" s="39" t="s">
        <v>10</v>
      </c>
      <c r="C162" s="40">
        <v>20</v>
      </c>
      <c r="D162" s="39">
        <v>1.5</v>
      </c>
      <c r="E162" s="41">
        <v>0.57999999999999996</v>
      </c>
      <c r="F162" s="42">
        <v>10.68</v>
      </c>
      <c r="G162" s="39">
        <v>52.4</v>
      </c>
      <c r="H162" s="39">
        <v>0.02</v>
      </c>
      <c r="I162" s="41">
        <v>0</v>
      </c>
      <c r="J162" s="42">
        <v>0</v>
      </c>
      <c r="K162" s="39">
        <v>0.34</v>
      </c>
      <c r="L162" s="41">
        <v>3.8</v>
      </c>
      <c r="M162" s="42">
        <v>13</v>
      </c>
      <c r="N162" s="36">
        <v>2.6</v>
      </c>
      <c r="O162" s="36">
        <v>0.24</v>
      </c>
    </row>
    <row r="163" spans="1:15" ht="16.2" thickBot="1" x14ac:dyDescent="0.35">
      <c r="A163" s="17">
        <v>503</v>
      </c>
      <c r="B163" s="73" t="s">
        <v>53</v>
      </c>
      <c r="C163" s="93">
        <v>200</v>
      </c>
      <c r="D163" s="94">
        <v>1.4</v>
      </c>
      <c r="E163" s="94">
        <v>0</v>
      </c>
      <c r="F163" s="95">
        <v>29</v>
      </c>
      <c r="G163" s="96">
        <v>122</v>
      </c>
      <c r="H163" s="94">
        <v>0</v>
      </c>
      <c r="I163" s="94">
        <v>0</v>
      </c>
      <c r="J163" s="95">
        <v>0</v>
      </c>
      <c r="K163" s="96">
        <v>0</v>
      </c>
      <c r="L163" s="94">
        <v>1</v>
      </c>
      <c r="M163" s="94">
        <v>0</v>
      </c>
      <c r="N163" s="95">
        <v>0</v>
      </c>
      <c r="O163" s="96">
        <v>0.1</v>
      </c>
    </row>
    <row r="164" spans="1:15" ht="15" thickBot="1" x14ac:dyDescent="0.35">
      <c r="A164" s="11"/>
      <c r="B164" s="69" t="s">
        <v>8</v>
      </c>
      <c r="C164" s="111">
        <f>SUM(C158:C163)</f>
        <v>840</v>
      </c>
      <c r="D164" s="20">
        <f>SUM(D157:D163)</f>
        <v>33.28</v>
      </c>
      <c r="E164" s="20">
        <f t="shared" ref="E164:O164" si="19">SUM(E157:E163)</f>
        <v>34.94</v>
      </c>
      <c r="F164" s="20">
        <f t="shared" si="19"/>
        <v>78.080000000000013</v>
      </c>
      <c r="G164" s="20">
        <f t="shared" si="19"/>
        <v>761.3</v>
      </c>
      <c r="H164" s="20">
        <f t="shared" si="19"/>
        <v>0.26400000000000001</v>
      </c>
      <c r="I164" s="20">
        <f t="shared" si="19"/>
        <v>42.28</v>
      </c>
      <c r="J164" s="20">
        <f t="shared" si="19"/>
        <v>7.0000000000000007E-2</v>
      </c>
      <c r="K164" s="20">
        <f t="shared" si="19"/>
        <v>6</v>
      </c>
      <c r="L164" s="20">
        <f t="shared" si="19"/>
        <v>164.70000000000002</v>
      </c>
      <c r="M164" s="20">
        <f t="shared" si="19"/>
        <v>496</v>
      </c>
      <c r="N164" s="20">
        <f t="shared" si="19"/>
        <v>110.29999999999998</v>
      </c>
      <c r="O164" s="20">
        <f t="shared" si="19"/>
        <v>7.1099999999999994</v>
      </c>
    </row>
    <row r="165" spans="1:15" ht="16.2" thickBot="1" x14ac:dyDescent="0.35">
      <c r="A165" s="34"/>
      <c r="B165" s="12" t="s">
        <v>61</v>
      </c>
      <c r="C165" s="36"/>
      <c r="D165" s="35"/>
      <c r="E165" s="43"/>
      <c r="F165" s="37"/>
      <c r="G165" s="35"/>
      <c r="H165" s="35"/>
      <c r="I165" s="43"/>
      <c r="J165" s="37"/>
      <c r="K165" s="35"/>
      <c r="L165" s="43"/>
      <c r="M165" s="37"/>
      <c r="N165" s="36"/>
      <c r="O165" s="36"/>
    </row>
    <row r="166" spans="1:15" ht="16.2" thickBot="1" x14ac:dyDescent="0.35">
      <c r="A166" s="58">
        <v>516</v>
      </c>
      <c r="B166" s="59" t="s">
        <v>59</v>
      </c>
      <c r="C166" s="37">
        <v>200</v>
      </c>
      <c r="D166" s="43">
        <v>10</v>
      </c>
      <c r="E166" s="43">
        <v>6.4</v>
      </c>
      <c r="F166" s="37">
        <v>17</v>
      </c>
      <c r="G166" s="43">
        <v>174</v>
      </c>
      <c r="H166" s="43">
        <v>0.06</v>
      </c>
      <c r="I166" s="43">
        <v>1.2</v>
      </c>
      <c r="J166" s="37">
        <v>0.04</v>
      </c>
      <c r="K166" s="43">
        <v>0</v>
      </c>
      <c r="L166" s="43">
        <v>238</v>
      </c>
      <c r="M166" s="37">
        <v>182</v>
      </c>
      <c r="N166" s="37">
        <v>28</v>
      </c>
      <c r="O166" s="37">
        <v>0.2</v>
      </c>
    </row>
    <row r="167" spans="1:15" ht="16.2" thickBot="1" x14ac:dyDescent="0.35">
      <c r="A167" s="34">
        <v>570</v>
      </c>
      <c r="B167" s="35" t="s">
        <v>109</v>
      </c>
      <c r="C167" s="36">
        <v>100</v>
      </c>
      <c r="D167" s="35">
        <v>8.5</v>
      </c>
      <c r="E167" s="43">
        <v>4.67</v>
      </c>
      <c r="F167" s="37">
        <v>58.83</v>
      </c>
      <c r="G167" s="35">
        <v>311.67</v>
      </c>
      <c r="H167" s="35"/>
      <c r="I167" s="43"/>
      <c r="J167" s="37"/>
      <c r="K167" s="35"/>
      <c r="L167" s="43"/>
      <c r="M167" s="37"/>
      <c r="N167" s="36"/>
      <c r="O167" s="36"/>
    </row>
    <row r="168" spans="1:15" ht="15" thickBot="1" x14ac:dyDescent="0.35">
      <c r="A168" s="17"/>
      <c r="B168" s="18" t="s">
        <v>8</v>
      </c>
      <c r="C168" s="19">
        <f>SUM(C166:C167)</f>
        <v>300</v>
      </c>
      <c r="D168" s="20">
        <f>D166+D167</f>
        <v>18.5</v>
      </c>
      <c r="E168" s="20">
        <f t="shared" ref="E168:O168" si="20">E166+E167</f>
        <v>11.07</v>
      </c>
      <c r="F168" s="20">
        <f t="shared" si="20"/>
        <v>75.83</v>
      </c>
      <c r="G168" s="20">
        <f>G166+G167</f>
        <v>485.67</v>
      </c>
      <c r="H168" s="20">
        <f t="shared" si="20"/>
        <v>0.06</v>
      </c>
      <c r="I168" s="20">
        <f t="shared" si="20"/>
        <v>1.2</v>
      </c>
      <c r="J168" s="20">
        <f t="shared" si="20"/>
        <v>0.04</v>
      </c>
      <c r="K168" s="20">
        <f t="shared" si="20"/>
        <v>0</v>
      </c>
      <c r="L168" s="20">
        <f t="shared" si="20"/>
        <v>238</v>
      </c>
      <c r="M168" s="20">
        <f t="shared" si="20"/>
        <v>182</v>
      </c>
      <c r="N168" s="20">
        <f t="shared" si="20"/>
        <v>28</v>
      </c>
      <c r="O168" s="20">
        <f t="shared" si="20"/>
        <v>0.2</v>
      </c>
    </row>
    <row r="169" spans="1:15" ht="15" thickBot="1" x14ac:dyDescent="0.35">
      <c r="A169" s="85"/>
      <c r="B169" s="77" t="s">
        <v>76</v>
      </c>
      <c r="C169" s="20"/>
      <c r="D169" s="20">
        <f t="shared" ref="D169:O169" si="21">D156+D164+D168</f>
        <v>70.56</v>
      </c>
      <c r="E169" s="20">
        <f t="shared" si="21"/>
        <v>68.299999999999983</v>
      </c>
      <c r="F169" s="20">
        <f t="shared" si="21"/>
        <v>214.39</v>
      </c>
      <c r="G169" s="20">
        <f t="shared" si="21"/>
        <v>1763.27</v>
      </c>
      <c r="H169" s="20">
        <f t="shared" si="21"/>
        <v>0.55200000000000005</v>
      </c>
      <c r="I169" s="20">
        <f t="shared" si="21"/>
        <v>43.498000000000005</v>
      </c>
      <c r="J169" s="20">
        <f t="shared" si="21"/>
        <v>0.11000000000000001</v>
      </c>
      <c r="K169" s="20">
        <f t="shared" si="21"/>
        <v>7.69</v>
      </c>
      <c r="L169" s="20">
        <f t="shared" si="21"/>
        <v>455.34000000000003</v>
      </c>
      <c r="M169" s="20">
        <f t="shared" si="21"/>
        <v>828.43000000000006</v>
      </c>
      <c r="N169" s="20">
        <f t="shared" si="21"/>
        <v>168.61999999999998</v>
      </c>
      <c r="O169" s="20">
        <f t="shared" si="21"/>
        <v>10.389999999999999</v>
      </c>
    </row>
    <row r="170" spans="1:15" x14ac:dyDescent="0.3">
      <c r="A170" s="24" t="s">
        <v>75</v>
      </c>
      <c r="B170" s="81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spans="1:15" x14ac:dyDescent="0.3">
      <c r="A171" s="26" t="s">
        <v>73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5" x14ac:dyDescent="0.3">
      <c r="A172" s="27" t="s">
        <v>74</v>
      </c>
      <c r="B172" s="25"/>
      <c r="C172" s="27"/>
      <c r="D172" s="27"/>
      <c r="E172" s="27"/>
      <c r="F172" s="27"/>
      <c r="G172" s="25"/>
      <c r="H172" s="27"/>
      <c r="I172" s="27"/>
      <c r="J172" s="27"/>
      <c r="K172" s="27"/>
      <c r="L172" s="27"/>
      <c r="M172" s="27"/>
    </row>
    <row r="173" spans="1:15" ht="15" x14ac:dyDescent="0.25">
      <c r="A173" s="27"/>
      <c r="B173" s="25"/>
      <c r="C173" s="27"/>
      <c r="D173" s="27"/>
      <c r="E173" s="27"/>
      <c r="F173" s="27"/>
      <c r="G173" s="25"/>
      <c r="H173" s="27"/>
      <c r="I173" s="27"/>
      <c r="J173" s="27"/>
      <c r="K173" s="27"/>
      <c r="L173" s="27"/>
      <c r="M173" s="27"/>
    </row>
    <row r="174" spans="1:15" ht="15" x14ac:dyDescent="0.25">
      <c r="A174" s="27"/>
      <c r="B174" s="25"/>
      <c r="C174" s="27"/>
      <c r="D174" s="27"/>
      <c r="E174" s="27"/>
      <c r="F174" s="27"/>
      <c r="G174" s="25"/>
      <c r="H174" s="27"/>
      <c r="I174" s="27"/>
      <c r="J174" s="27"/>
      <c r="K174" s="27"/>
      <c r="L174" s="27"/>
      <c r="M174" s="27"/>
    </row>
    <row r="175" spans="1:15" ht="15" x14ac:dyDescent="0.25">
      <c r="A175" s="27"/>
      <c r="B175" s="25"/>
      <c r="C175" s="27"/>
      <c r="D175" s="27"/>
      <c r="E175" s="27"/>
      <c r="F175" s="27"/>
      <c r="G175" s="25"/>
      <c r="H175" s="27"/>
      <c r="I175" s="27"/>
      <c r="J175" s="27"/>
      <c r="K175" s="27"/>
      <c r="L175" s="27"/>
      <c r="M175" s="27"/>
    </row>
    <row r="176" spans="1:15" ht="15" x14ac:dyDescent="0.25">
      <c r="A176" s="27"/>
      <c r="B176" s="25"/>
      <c r="C176" s="27"/>
      <c r="D176" s="27"/>
      <c r="E176" s="27"/>
      <c r="F176" s="27"/>
      <c r="G176" s="25"/>
      <c r="H176" s="27"/>
      <c r="I176" s="27"/>
      <c r="J176" s="27"/>
      <c r="K176" s="27"/>
      <c r="L176" s="27"/>
      <c r="M176" s="27"/>
    </row>
    <row r="177" spans="1:15" ht="15" x14ac:dyDescent="0.25">
      <c r="A177" s="27"/>
      <c r="B177" s="25"/>
      <c r="C177" s="27"/>
      <c r="D177" s="27"/>
      <c r="E177" s="27"/>
      <c r="F177" s="27"/>
      <c r="G177" s="25"/>
      <c r="H177" s="27"/>
      <c r="I177" s="27"/>
      <c r="J177" s="27"/>
      <c r="K177" s="27"/>
      <c r="L177" s="27"/>
      <c r="M177" s="27"/>
    </row>
    <row r="178" spans="1:15" ht="15" x14ac:dyDescent="0.25">
      <c r="A178" s="27"/>
      <c r="B178" s="25"/>
      <c r="C178" s="27"/>
      <c r="D178" s="27"/>
      <c r="E178" s="27"/>
      <c r="F178" s="27"/>
      <c r="G178" s="25"/>
      <c r="H178" s="27"/>
      <c r="I178" s="27"/>
      <c r="J178" s="27"/>
      <c r="K178" s="27"/>
      <c r="L178" s="27"/>
      <c r="M178" s="27"/>
    </row>
    <row r="179" spans="1:15" ht="15" x14ac:dyDescent="0.25">
      <c r="A179" s="27"/>
      <c r="B179" s="25"/>
      <c r="C179" s="27"/>
      <c r="D179" s="27"/>
      <c r="E179" s="27"/>
      <c r="F179" s="27"/>
      <c r="G179" s="25"/>
      <c r="H179" s="27"/>
      <c r="I179" s="27"/>
      <c r="J179" s="27"/>
      <c r="K179" s="27"/>
      <c r="L179" s="27"/>
      <c r="M179" s="27"/>
    </row>
    <row r="180" spans="1:15" ht="15" x14ac:dyDescent="0.25">
      <c r="A180" s="27"/>
      <c r="B180" s="25"/>
      <c r="C180" s="27"/>
      <c r="D180" s="27"/>
      <c r="E180" s="27"/>
      <c r="F180" s="27"/>
      <c r="G180" s="25"/>
      <c r="H180" s="27"/>
      <c r="I180" s="27"/>
      <c r="J180" s="27"/>
      <c r="K180" s="27"/>
      <c r="L180" s="27"/>
      <c r="M180" s="27"/>
    </row>
    <row r="181" spans="1:15" x14ac:dyDescent="0.3">
      <c r="A181" s="23"/>
      <c r="B181" s="27"/>
      <c r="C181" s="23" t="s">
        <v>150</v>
      </c>
      <c r="D181" s="23"/>
      <c r="E181" s="23"/>
      <c r="F181" s="23"/>
      <c r="G181" s="29"/>
      <c r="H181" s="23"/>
      <c r="I181" s="23"/>
      <c r="J181" s="23"/>
      <c r="K181" s="23"/>
      <c r="L181" s="23"/>
      <c r="M181" s="23"/>
      <c r="N181" s="23"/>
      <c r="O181" s="23"/>
    </row>
    <row r="182" spans="1:15" ht="15" thickBot="1" x14ac:dyDescent="0.35">
      <c r="A182" s="23"/>
      <c r="B182" s="23" t="s">
        <v>129</v>
      </c>
      <c r="C182" s="23" t="s">
        <v>123</v>
      </c>
      <c r="D182" s="23"/>
      <c r="E182" s="23"/>
      <c r="F182" s="23"/>
      <c r="G182" s="29"/>
      <c r="H182" s="23"/>
      <c r="I182" s="23"/>
      <c r="J182" s="23"/>
      <c r="K182" s="23"/>
      <c r="L182" s="23"/>
      <c r="M182" s="23"/>
      <c r="N182" s="23"/>
      <c r="O182" s="23"/>
    </row>
    <row r="183" spans="1:15" ht="27" thickBot="1" x14ac:dyDescent="0.35">
      <c r="A183" s="133" t="s">
        <v>0</v>
      </c>
      <c r="B183" s="23" t="s">
        <v>12</v>
      </c>
      <c r="C183" s="4" t="s">
        <v>13</v>
      </c>
      <c r="D183" s="135" t="s">
        <v>14</v>
      </c>
      <c r="E183" s="135"/>
      <c r="F183" s="136"/>
      <c r="G183" s="137" t="s">
        <v>15</v>
      </c>
      <c r="H183" s="139" t="s">
        <v>20</v>
      </c>
      <c r="I183" s="135"/>
      <c r="J183" s="135"/>
      <c r="K183" s="6"/>
      <c r="L183" s="139" t="s">
        <v>21</v>
      </c>
      <c r="M183" s="135"/>
      <c r="N183" s="135"/>
      <c r="O183" s="6"/>
    </row>
    <row r="184" spans="1:15" ht="15" thickBot="1" x14ac:dyDescent="0.35">
      <c r="A184" s="134"/>
      <c r="B184" s="140" t="s">
        <v>1</v>
      </c>
      <c r="C184" s="5"/>
      <c r="D184" s="5" t="s">
        <v>2</v>
      </c>
      <c r="E184" s="5" t="s">
        <v>3</v>
      </c>
      <c r="F184" s="5" t="s">
        <v>4</v>
      </c>
      <c r="G184" s="138"/>
      <c r="H184" s="7" t="s">
        <v>16</v>
      </c>
      <c r="I184" s="6" t="s">
        <v>17</v>
      </c>
      <c r="J184" s="6" t="s">
        <v>18</v>
      </c>
      <c r="K184" s="6" t="s">
        <v>19</v>
      </c>
      <c r="L184" s="7" t="s">
        <v>23</v>
      </c>
      <c r="M184" s="6" t="s">
        <v>24</v>
      </c>
      <c r="N184" s="6" t="s">
        <v>25</v>
      </c>
      <c r="O184" s="6" t="s">
        <v>26</v>
      </c>
    </row>
    <row r="185" spans="1:15" ht="15" thickBot="1" x14ac:dyDescent="0.35">
      <c r="A185" s="117">
        <v>1</v>
      </c>
      <c r="B185" s="141"/>
      <c r="C185" s="8">
        <v>3</v>
      </c>
      <c r="D185" s="8">
        <v>4</v>
      </c>
      <c r="E185" s="9">
        <v>5</v>
      </c>
      <c r="F185" s="6">
        <v>6</v>
      </c>
      <c r="G185" s="30">
        <v>7</v>
      </c>
      <c r="H185" s="10">
        <v>8</v>
      </c>
      <c r="I185" s="118">
        <v>9</v>
      </c>
      <c r="J185" s="118">
        <v>10</v>
      </c>
      <c r="K185" s="118">
        <v>11</v>
      </c>
      <c r="L185" s="10">
        <v>12</v>
      </c>
      <c r="M185" s="118">
        <v>13</v>
      </c>
      <c r="N185" s="118">
        <v>14</v>
      </c>
      <c r="O185" s="118">
        <v>15</v>
      </c>
    </row>
    <row r="186" spans="1:15" ht="15.75" thickBot="1" x14ac:dyDescent="0.3">
      <c r="A186" s="11"/>
      <c r="B186" s="118">
        <v>2</v>
      </c>
      <c r="C186" s="13"/>
      <c r="D186" s="14"/>
      <c r="E186" s="15"/>
      <c r="F186" s="16"/>
      <c r="G186" s="31"/>
      <c r="H186" s="14"/>
      <c r="I186" s="14"/>
      <c r="J186" s="14"/>
      <c r="K186" s="14"/>
      <c r="L186" s="14"/>
      <c r="M186" s="14"/>
      <c r="N186" s="14"/>
      <c r="O186" s="14"/>
    </row>
    <row r="187" spans="1:15" ht="16.2" thickBot="1" x14ac:dyDescent="0.35">
      <c r="A187" s="58"/>
      <c r="B187" s="12" t="s">
        <v>36</v>
      </c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65"/>
      <c r="O187" s="65"/>
    </row>
    <row r="188" spans="1:15" ht="16.2" thickBot="1" x14ac:dyDescent="0.35">
      <c r="A188" s="52">
        <v>247</v>
      </c>
      <c r="B188" s="50" t="s">
        <v>130</v>
      </c>
      <c r="C188" s="37">
        <v>250</v>
      </c>
      <c r="D188" s="43">
        <v>10.7</v>
      </c>
      <c r="E188" s="43">
        <v>17.649999999999999</v>
      </c>
      <c r="F188" s="37">
        <v>39.4</v>
      </c>
      <c r="G188" s="43">
        <v>359.25</v>
      </c>
      <c r="H188" s="43">
        <v>0.22</v>
      </c>
      <c r="I188" s="43">
        <v>1.77</v>
      </c>
      <c r="J188" s="37">
        <v>0.1</v>
      </c>
      <c r="K188" s="43">
        <v>1</v>
      </c>
      <c r="L188" s="43">
        <v>193.25</v>
      </c>
      <c r="M188" s="37">
        <v>302</v>
      </c>
      <c r="N188" s="37">
        <v>88.75</v>
      </c>
      <c r="O188" s="37">
        <v>1.1200000000000001</v>
      </c>
    </row>
    <row r="189" spans="1:15" ht="16.2" thickBot="1" x14ac:dyDescent="0.35">
      <c r="A189" s="34">
        <v>90</v>
      </c>
      <c r="B189" s="73" t="s">
        <v>131</v>
      </c>
      <c r="C189" s="110">
        <v>50</v>
      </c>
      <c r="D189" s="39">
        <v>7.4</v>
      </c>
      <c r="E189" s="56">
        <v>10.55</v>
      </c>
      <c r="F189" s="57">
        <v>11</v>
      </c>
      <c r="G189" s="39">
        <v>170</v>
      </c>
      <c r="H189" s="39">
        <v>0.03</v>
      </c>
      <c r="I189" s="56">
        <v>0.1</v>
      </c>
      <c r="J189" s="57">
        <v>0.09</v>
      </c>
      <c r="K189" s="39">
        <v>0.48</v>
      </c>
      <c r="L189" s="56">
        <v>205.5</v>
      </c>
      <c r="M189" s="57">
        <v>146.69999999999999</v>
      </c>
      <c r="N189" s="37">
        <v>14.4</v>
      </c>
      <c r="O189" s="37">
        <v>0.4</v>
      </c>
    </row>
    <row r="190" spans="1:15" ht="16.2" thickBot="1" x14ac:dyDescent="0.35">
      <c r="A190" s="60">
        <v>500</v>
      </c>
      <c r="B190" s="87" t="s">
        <v>86</v>
      </c>
      <c r="C190" s="102">
        <v>200</v>
      </c>
      <c r="D190" s="103">
        <v>2.9</v>
      </c>
      <c r="E190" s="103">
        <v>2</v>
      </c>
      <c r="F190" s="103">
        <v>20.9</v>
      </c>
      <c r="G190" s="103">
        <v>113</v>
      </c>
      <c r="H190" s="103">
        <v>0.02</v>
      </c>
      <c r="I190" s="103">
        <v>0.4</v>
      </c>
      <c r="J190" s="103">
        <v>0.01</v>
      </c>
      <c r="K190" s="103">
        <v>0</v>
      </c>
      <c r="L190" s="103">
        <v>129</v>
      </c>
      <c r="M190" s="103">
        <v>87</v>
      </c>
      <c r="N190" s="103">
        <v>13</v>
      </c>
      <c r="O190" s="103">
        <v>0.8</v>
      </c>
    </row>
    <row r="191" spans="1:15" ht="15" thickBot="1" x14ac:dyDescent="0.35">
      <c r="A191" s="11"/>
      <c r="B191" s="32" t="s">
        <v>8</v>
      </c>
      <c r="C191" s="111">
        <f t="shared" ref="C191:O191" si="22">SUM(C188:C190)</f>
        <v>500</v>
      </c>
      <c r="D191" s="20">
        <f t="shared" si="22"/>
        <v>21</v>
      </c>
      <c r="E191" s="20">
        <f t="shared" si="22"/>
        <v>30.2</v>
      </c>
      <c r="F191" s="20">
        <f t="shared" si="22"/>
        <v>71.3</v>
      </c>
      <c r="G191" s="20">
        <f t="shared" si="22"/>
        <v>642.25</v>
      </c>
      <c r="H191" s="20">
        <f t="shared" si="22"/>
        <v>0.27</v>
      </c>
      <c r="I191" s="20">
        <f t="shared" si="22"/>
        <v>2.27</v>
      </c>
      <c r="J191" s="20">
        <f t="shared" si="22"/>
        <v>0.2</v>
      </c>
      <c r="K191" s="20">
        <f t="shared" si="22"/>
        <v>1.48</v>
      </c>
      <c r="L191" s="20">
        <f t="shared" si="22"/>
        <v>527.75</v>
      </c>
      <c r="M191" s="20">
        <f t="shared" si="22"/>
        <v>535.70000000000005</v>
      </c>
      <c r="N191" s="20">
        <f t="shared" si="22"/>
        <v>116.15</v>
      </c>
      <c r="O191" s="20">
        <f t="shared" si="22"/>
        <v>2.3200000000000003</v>
      </c>
    </row>
    <row r="192" spans="1:15" ht="16.2" thickBot="1" x14ac:dyDescent="0.35">
      <c r="A192" s="34"/>
      <c r="B192" s="12" t="s">
        <v>62</v>
      </c>
      <c r="C192" s="36"/>
      <c r="D192" s="35"/>
      <c r="E192" s="35"/>
      <c r="F192" s="36"/>
      <c r="G192" s="35"/>
      <c r="H192" s="35"/>
      <c r="I192" s="35"/>
      <c r="J192" s="36"/>
      <c r="K192" s="35"/>
      <c r="L192" s="35"/>
      <c r="M192" s="36"/>
      <c r="N192" s="36"/>
      <c r="O192" s="36"/>
    </row>
    <row r="193" spans="1:15" ht="16.2" thickBot="1" x14ac:dyDescent="0.35">
      <c r="A193" s="34">
        <v>22</v>
      </c>
      <c r="B193" s="35" t="s">
        <v>111</v>
      </c>
      <c r="C193" s="65">
        <v>100</v>
      </c>
      <c r="D193" s="35">
        <v>1</v>
      </c>
      <c r="E193" s="35">
        <v>10.199999999999999</v>
      </c>
      <c r="F193" s="36">
        <v>3.5</v>
      </c>
      <c r="G193" s="35">
        <v>110</v>
      </c>
      <c r="H193" s="35">
        <v>0.04</v>
      </c>
      <c r="I193" s="35">
        <v>16.5</v>
      </c>
      <c r="J193" s="36">
        <v>0</v>
      </c>
      <c r="K193" s="35">
        <v>5</v>
      </c>
      <c r="L193" s="35">
        <v>13</v>
      </c>
      <c r="M193" s="36">
        <v>24</v>
      </c>
      <c r="N193" s="37">
        <v>18</v>
      </c>
      <c r="O193" s="37">
        <v>0.8</v>
      </c>
    </row>
    <row r="194" spans="1:15" ht="16.2" thickBot="1" x14ac:dyDescent="0.35">
      <c r="A194" s="49">
        <v>158</v>
      </c>
      <c r="B194" s="35" t="s">
        <v>120</v>
      </c>
      <c r="C194" s="51">
        <v>250</v>
      </c>
      <c r="D194" s="50">
        <v>2.6</v>
      </c>
      <c r="E194" s="50">
        <v>2.6</v>
      </c>
      <c r="F194" s="51">
        <v>18.600000000000001</v>
      </c>
      <c r="G194" s="50">
        <v>109.8</v>
      </c>
      <c r="H194" s="50">
        <v>0.08</v>
      </c>
      <c r="I194" s="50">
        <v>6</v>
      </c>
      <c r="J194" s="51">
        <v>0</v>
      </c>
      <c r="K194" s="50">
        <v>1.43</v>
      </c>
      <c r="L194" s="50">
        <v>13.5</v>
      </c>
      <c r="M194" s="51">
        <v>53</v>
      </c>
      <c r="N194" s="51">
        <v>19.75</v>
      </c>
      <c r="O194" s="51">
        <v>0.83</v>
      </c>
    </row>
    <row r="195" spans="1:15" ht="16.2" thickBot="1" x14ac:dyDescent="0.35">
      <c r="A195" s="52">
        <v>389</v>
      </c>
      <c r="B195" s="50" t="s">
        <v>112</v>
      </c>
      <c r="C195" s="37">
        <v>100</v>
      </c>
      <c r="D195" s="43">
        <v>13.8</v>
      </c>
      <c r="E195" s="43">
        <v>12.7</v>
      </c>
      <c r="F195" s="37">
        <v>8.6999999999999993</v>
      </c>
      <c r="G195" s="43">
        <v>204</v>
      </c>
      <c r="H195" s="43">
        <v>0.06</v>
      </c>
      <c r="I195" s="43">
        <v>2.5</v>
      </c>
      <c r="J195" s="37">
        <v>0.02</v>
      </c>
      <c r="K195" s="43">
        <v>0.5</v>
      </c>
      <c r="L195" s="43">
        <v>19</v>
      </c>
      <c r="M195" s="37">
        <v>153</v>
      </c>
      <c r="N195" s="37">
        <v>21</v>
      </c>
      <c r="O195" s="37">
        <v>2.2000000000000002</v>
      </c>
    </row>
    <row r="196" spans="1:15" ht="16.2" thickBot="1" x14ac:dyDescent="0.35">
      <c r="A196" s="60">
        <v>414</v>
      </c>
      <c r="B196" s="79" t="s">
        <v>29</v>
      </c>
      <c r="C196" s="48">
        <v>180</v>
      </c>
      <c r="D196" s="61">
        <v>4.4000000000000004</v>
      </c>
      <c r="E196" s="61">
        <v>7.29</v>
      </c>
      <c r="F196" s="48">
        <v>40.57</v>
      </c>
      <c r="G196" s="61">
        <v>245.5</v>
      </c>
      <c r="H196" s="61">
        <v>0.03</v>
      </c>
      <c r="I196" s="61">
        <v>0</v>
      </c>
      <c r="J196" s="48">
        <v>0.05</v>
      </c>
      <c r="K196" s="61">
        <v>0.34</v>
      </c>
      <c r="L196" s="61">
        <v>6.1</v>
      </c>
      <c r="M196" s="48">
        <v>8.5</v>
      </c>
      <c r="N196" s="48">
        <v>27.4</v>
      </c>
      <c r="O196" s="48">
        <v>0.6</v>
      </c>
    </row>
    <row r="197" spans="1:15" ht="16.2" thickBot="1" x14ac:dyDescent="0.35">
      <c r="A197" s="34">
        <v>110</v>
      </c>
      <c r="B197" s="79" t="s">
        <v>30</v>
      </c>
      <c r="C197" s="48">
        <v>30</v>
      </c>
      <c r="D197" s="61">
        <v>1.98</v>
      </c>
      <c r="E197" s="61">
        <v>0.36</v>
      </c>
      <c r="F197" s="48">
        <v>10.199999999999999</v>
      </c>
      <c r="G197" s="61">
        <v>54.3</v>
      </c>
      <c r="H197" s="61">
        <v>5.3999999999999999E-2</v>
      </c>
      <c r="I197" s="61">
        <v>0</v>
      </c>
      <c r="J197" s="48">
        <v>0</v>
      </c>
      <c r="K197" s="61">
        <v>0</v>
      </c>
      <c r="L197" s="61">
        <v>10.5</v>
      </c>
      <c r="M197" s="48">
        <v>47.4</v>
      </c>
      <c r="N197" s="48">
        <v>14.1</v>
      </c>
      <c r="O197" s="48">
        <v>1.17</v>
      </c>
    </row>
    <row r="198" spans="1:15" ht="16.2" thickBot="1" x14ac:dyDescent="0.35">
      <c r="A198" s="38">
        <v>111</v>
      </c>
      <c r="B198" s="109" t="s">
        <v>10</v>
      </c>
      <c r="C198" s="110">
        <v>30</v>
      </c>
      <c r="D198" s="39">
        <v>2.25</v>
      </c>
      <c r="E198" s="41">
        <v>0.87</v>
      </c>
      <c r="F198" s="42">
        <v>16.02</v>
      </c>
      <c r="G198" s="39">
        <v>78.599999999999994</v>
      </c>
      <c r="H198" s="39">
        <v>0.03</v>
      </c>
      <c r="I198" s="41">
        <v>0</v>
      </c>
      <c r="J198" s="42">
        <v>0</v>
      </c>
      <c r="K198" s="39">
        <v>0.51</v>
      </c>
      <c r="L198" s="41">
        <v>5.7</v>
      </c>
      <c r="M198" s="42">
        <v>19.5</v>
      </c>
      <c r="N198" s="36">
        <v>3.9</v>
      </c>
      <c r="O198" s="36">
        <v>0.36</v>
      </c>
    </row>
    <row r="199" spans="1:15" ht="16.2" thickBot="1" x14ac:dyDescent="0.35">
      <c r="A199" s="17">
        <v>512</v>
      </c>
      <c r="B199" s="51" t="s">
        <v>85</v>
      </c>
      <c r="C199" s="98">
        <v>200</v>
      </c>
      <c r="D199" s="99">
        <v>0.3</v>
      </c>
      <c r="E199" s="99">
        <v>0</v>
      </c>
      <c r="F199" s="100">
        <v>20.100000000000001</v>
      </c>
      <c r="G199" s="101">
        <v>81</v>
      </c>
      <c r="H199" s="99">
        <v>0</v>
      </c>
      <c r="I199" s="99">
        <v>0.8</v>
      </c>
      <c r="J199" s="100">
        <v>0</v>
      </c>
      <c r="K199" s="101">
        <v>0</v>
      </c>
      <c r="L199" s="99">
        <v>10</v>
      </c>
      <c r="M199" s="99">
        <v>6</v>
      </c>
      <c r="N199" s="100">
        <v>3</v>
      </c>
      <c r="O199" s="101">
        <v>0.6</v>
      </c>
    </row>
    <row r="200" spans="1:15" ht="15" thickBot="1" x14ac:dyDescent="0.35">
      <c r="A200" s="11"/>
      <c r="B200" s="18" t="s">
        <v>8</v>
      </c>
      <c r="C200" s="111">
        <f>SUM(C193:C199)</f>
        <v>890</v>
      </c>
      <c r="D200" s="20">
        <f t="shared" ref="D200:O200" si="23">SUM(D193:D199)</f>
        <v>26.330000000000005</v>
      </c>
      <c r="E200" s="20">
        <f t="shared" si="23"/>
        <v>34.019999999999996</v>
      </c>
      <c r="F200" s="20">
        <f t="shared" si="23"/>
        <v>117.69</v>
      </c>
      <c r="G200" s="20">
        <f t="shared" si="23"/>
        <v>883.19999999999993</v>
      </c>
      <c r="H200" s="20">
        <f t="shared" si="23"/>
        <v>0.29400000000000004</v>
      </c>
      <c r="I200" s="20">
        <f t="shared" si="23"/>
        <v>25.8</v>
      </c>
      <c r="J200" s="20">
        <f t="shared" si="23"/>
        <v>7.0000000000000007E-2</v>
      </c>
      <c r="K200" s="20">
        <f t="shared" si="23"/>
        <v>7.7799999999999994</v>
      </c>
      <c r="L200" s="20">
        <f t="shared" si="23"/>
        <v>77.8</v>
      </c>
      <c r="M200" s="20">
        <f t="shared" si="23"/>
        <v>311.39999999999998</v>
      </c>
      <c r="N200" s="20">
        <f t="shared" si="23"/>
        <v>107.15</v>
      </c>
      <c r="O200" s="20">
        <f t="shared" si="23"/>
        <v>6.56</v>
      </c>
    </row>
    <row r="201" spans="1:15" ht="16.2" thickBot="1" x14ac:dyDescent="0.35">
      <c r="A201" s="34"/>
      <c r="B201" s="12" t="s">
        <v>63</v>
      </c>
      <c r="C201" s="36"/>
      <c r="D201" s="35"/>
      <c r="E201" s="43"/>
      <c r="F201" s="37"/>
      <c r="G201" s="35"/>
      <c r="H201" s="35"/>
      <c r="I201" s="43"/>
      <c r="J201" s="37"/>
      <c r="K201" s="35"/>
      <c r="L201" s="43"/>
      <c r="M201" s="37"/>
      <c r="N201" s="36"/>
      <c r="O201" s="36"/>
    </row>
    <row r="202" spans="1:15" ht="16.2" thickBot="1" x14ac:dyDescent="0.35">
      <c r="A202" s="34">
        <v>518</v>
      </c>
      <c r="B202" s="35" t="s">
        <v>113</v>
      </c>
      <c r="C202" s="36">
        <v>200</v>
      </c>
      <c r="D202" s="35">
        <v>1</v>
      </c>
      <c r="E202" s="43">
        <v>0</v>
      </c>
      <c r="F202" s="37">
        <v>0</v>
      </c>
      <c r="G202" s="35">
        <v>110</v>
      </c>
      <c r="H202" s="35">
        <v>0.02</v>
      </c>
      <c r="I202" s="43">
        <v>4</v>
      </c>
      <c r="J202" s="37">
        <v>0</v>
      </c>
      <c r="K202" s="35">
        <v>0</v>
      </c>
      <c r="L202" s="43">
        <v>20</v>
      </c>
      <c r="M202" s="37">
        <v>0</v>
      </c>
      <c r="N202" s="36">
        <v>0</v>
      </c>
      <c r="O202" s="36">
        <v>0.2</v>
      </c>
    </row>
    <row r="203" spans="1:15" ht="16.2" thickBot="1" x14ac:dyDescent="0.35">
      <c r="A203" s="34">
        <v>579</v>
      </c>
      <c r="B203" s="35" t="s">
        <v>93</v>
      </c>
      <c r="C203" s="36">
        <v>100</v>
      </c>
      <c r="D203" s="35">
        <v>6.83</v>
      </c>
      <c r="E203" s="43">
        <v>12.17</v>
      </c>
      <c r="F203" s="37">
        <v>65.5</v>
      </c>
      <c r="G203" s="35">
        <v>398.3</v>
      </c>
      <c r="H203" s="35">
        <v>0.08</v>
      </c>
      <c r="I203" s="43">
        <v>0</v>
      </c>
      <c r="J203" s="37">
        <v>0.1</v>
      </c>
      <c r="K203" s="35">
        <v>1</v>
      </c>
      <c r="L203" s="43">
        <v>25</v>
      </c>
      <c r="M203" s="37">
        <v>61.6</v>
      </c>
      <c r="N203" s="36">
        <v>10</v>
      </c>
      <c r="O203" s="36">
        <v>0.83</v>
      </c>
    </row>
    <row r="204" spans="1:15" ht="15" thickBot="1" x14ac:dyDescent="0.35">
      <c r="A204" s="123"/>
      <c r="B204" s="124" t="s">
        <v>8</v>
      </c>
      <c r="C204" s="97">
        <f>SUM(C202:C203)</f>
        <v>300</v>
      </c>
      <c r="D204" s="20">
        <f>D202+D203</f>
        <v>7.83</v>
      </c>
      <c r="E204" s="20">
        <f t="shared" ref="E204:O204" si="24">E202+E203</f>
        <v>12.17</v>
      </c>
      <c r="F204" s="20">
        <f t="shared" si="24"/>
        <v>65.5</v>
      </c>
      <c r="G204" s="20">
        <f>G202+G203</f>
        <v>508.3</v>
      </c>
      <c r="H204" s="20">
        <f t="shared" si="24"/>
        <v>0.1</v>
      </c>
      <c r="I204" s="20">
        <f t="shared" si="24"/>
        <v>4</v>
      </c>
      <c r="J204" s="20">
        <f t="shared" si="24"/>
        <v>0.1</v>
      </c>
      <c r="K204" s="20">
        <f t="shared" si="24"/>
        <v>1</v>
      </c>
      <c r="L204" s="20">
        <f t="shared" si="24"/>
        <v>45</v>
      </c>
      <c r="M204" s="20">
        <f t="shared" si="24"/>
        <v>61.6</v>
      </c>
      <c r="N204" s="20">
        <f t="shared" si="24"/>
        <v>10</v>
      </c>
      <c r="O204" s="125">
        <f t="shared" si="24"/>
        <v>1.03</v>
      </c>
    </row>
    <row r="205" spans="1:15" ht="15" thickBot="1" x14ac:dyDescent="0.35">
      <c r="A205" s="24"/>
      <c r="B205" s="18" t="s">
        <v>76</v>
      </c>
      <c r="C205" s="20"/>
      <c r="D205" s="20">
        <f>D191+D200+D204</f>
        <v>55.160000000000004</v>
      </c>
      <c r="E205" s="20">
        <f>E191+E200+E204</f>
        <v>76.39</v>
      </c>
      <c r="F205" s="20">
        <f>F191+F200+F204</f>
        <v>254.49</v>
      </c>
      <c r="G205" s="20">
        <f>G191+G200+G204</f>
        <v>2033.7499999999998</v>
      </c>
      <c r="H205" s="20">
        <f>H191+H200+H204</f>
        <v>0.66400000000000003</v>
      </c>
      <c r="I205" s="20">
        <f t="shared" ref="I205:O205" si="25">I191+I200+I204</f>
        <v>32.07</v>
      </c>
      <c r="J205" s="20">
        <f t="shared" si="25"/>
        <v>0.37</v>
      </c>
      <c r="K205" s="20">
        <f t="shared" si="25"/>
        <v>10.26</v>
      </c>
      <c r="L205" s="20">
        <f t="shared" si="25"/>
        <v>650.54999999999995</v>
      </c>
      <c r="M205" s="20">
        <f t="shared" si="25"/>
        <v>908.7</v>
      </c>
      <c r="N205" s="20">
        <f t="shared" si="25"/>
        <v>233.3</v>
      </c>
      <c r="O205" s="20">
        <f t="shared" si="25"/>
        <v>9.9099999999999984</v>
      </c>
    </row>
    <row r="206" spans="1:15" x14ac:dyDescent="0.3">
      <c r="A206" s="24" t="s">
        <v>75</v>
      </c>
      <c r="B206" s="81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spans="1:15" x14ac:dyDescent="0.3">
      <c r="A207" s="26" t="s">
        <v>73</v>
      </c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spans="1:15" x14ac:dyDescent="0.3">
      <c r="A208" s="27" t="s">
        <v>74</v>
      </c>
      <c r="B208" s="25"/>
      <c r="C208" s="27"/>
      <c r="D208" s="27"/>
      <c r="E208" s="27"/>
      <c r="F208" s="27"/>
      <c r="G208" s="25"/>
      <c r="H208" s="27"/>
      <c r="I208" s="27"/>
      <c r="J208" s="27"/>
      <c r="K208" s="27"/>
      <c r="L208" s="27"/>
      <c r="M208" s="27"/>
    </row>
    <row r="209" spans="1:15" ht="15" x14ac:dyDescent="0.25">
      <c r="A209" s="27"/>
      <c r="B209" s="25"/>
      <c r="C209" s="27"/>
      <c r="D209" s="27"/>
      <c r="E209" s="27"/>
      <c r="F209" s="27"/>
      <c r="G209" s="25"/>
      <c r="H209" s="27"/>
      <c r="I209" s="27"/>
      <c r="J209" s="27"/>
      <c r="K209" s="27"/>
      <c r="L209" s="27"/>
      <c r="M209" s="27"/>
    </row>
    <row r="210" spans="1:15" ht="15" x14ac:dyDescent="0.25">
      <c r="A210" s="27"/>
      <c r="B210" s="25"/>
      <c r="C210" s="27"/>
      <c r="D210" s="27"/>
      <c r="E210" s="27"/>
      <c r="F210" s="27"/>
      <c r="G210" s="25"/>
      <c r="H210" s="27"/>
      <c r="I210" s="27"/>
      <c r="J210" s="27"/>
      <c r="K210" s="27"/>
      <c r="L210" s="27"/>
      <c r="M210" s="27"/>
    </row>
    <row r="211" spans="1:15" ht="15" x14ac:dyDescent="0.25">
      <c r="A211" s="27"/>
      <c r="B211" s="25"/>
      <c r="C211" s="27"/>
      <c r="D211" s="27"/>
      <c r="E211" s="27"/>
      <c r="F211" s="27"/>
      <c r="G211" s="25"/>
      <c r="H211" s="27"/>
      <c r="I211" s="27"/>
      <c r="J211" s="27"/>
      <c r="K211" s="27"/>
      <c r="L211" s="27"/>
      <c r="M211" s="27"/>
    </row>
    <row r="212" spans="1:15" ht="15" x14ac:dyDescent="0.25">
      <c r="A212" s="27"/>
      <c r="B212" s="25"/>
      <c r="C212" s="27"/>
      <c r="D212" s="27"/>
      <c r="E212" s="27"/>
      <c r="F212" s="27"/>
      <c r="G212" s="25"/>
      <c r="H212" s="27"/>
      <c r="I212" s="27"/>
      <c r="J212" s="27"/>
      <c r="K212" s="27"/>
      <c r="L212" s="27"/>
      <c r="M212" s="27"/>
    </row>
    <row r="213" spans="1:15" ht="15" x14ac:dyDescent="0.25">
      <c r="A213" s="27"/>
      <c r="B213" s="25"/>
      <c r="C213" s="27"/>
      <c r="D213" s="27"/>
      <c r="E213" s="27"/>
      <c r="F213" s="27"/>
      <c r="G213" s="25"/>
      <c r="H213" s="27"/>
      <c r="I213" s="27"/>
      <c r="J213" s="27"/>
      <c r="K213" s="27"/>
      <c r="L213" s="27"/>
      <c r="M213" s="27"/>
    </row>
    <row r="214" spans="1:15" ht="15" x14ac:dyDescent="0.25">
      <c r="A214" s="27"/>
      <c r="B214" s="25"/>
      <c r="C214" s="27"/>
      <c r="D214" s="27"/>
      <c r="E214" s="27"/>
      <c r="F214" s="27"/>
      <c r="G214" s="25"/>
      <c r="H214" s="27"/>
      <c r="I214" s="27"/>
      <c r="J214" s="27"/>
      <c r="K214" s="27"/>
      <c r="L214" s="27"/>
      <c r="M214" s="27"/>
    </row>
    <row r="215" spans="1:15" ht="15" x14ac:dyDescent="0.25">
      <c r="A215" s="27"/>
      <c r="B215" s="25"/>
      <c r="C215" s="27"/>
      <c r="D215" s="27"/>
      <c r="E215" s="27"/>
      <c r="F215" s="27"/>
      <c r="G215" s="25"/>
      <c r="H215" s="27"/>
      <c r="I215" s="27"/>
      <c r="J215" s="27"/>
      <c r="K215" s="27"/>
      <c r="L215" s="27"/>
      <c r="M215" s="27"/>
    </row>
    <row r="216" spans="1:15" ht="15" x14ac:dyDescent="0.25">
      <c r="A216" s="27"/>
      <c r="B216" s="27"/>
      <c r="C216" s="27"/>
      <c r="D216" s="27"/>
      <c r="E216" s="27"/>
      <c r="F216" s="27"/>
      <c r="G216" s="25"/>
      <c r="H216" s="27"/>
      <c r="I216" s="27"/>
      <c r="J216" s="27"/>
      <c r="K216" s="27"/>
      <c r="L216" s="27"/>
      <c r="M216" s="27"/>
    </row>
    <row r="217" spans="1:15" ht="15" x14ac:dyDescent="0.25">
      <c r="A217" s="27"/>
      <c r="B217" s="25"/>
      <c r="C217" s="27"/>
      <c r="D217" s="27"/>
      <c r="E217" s="27"/>
      <c r="F217" s="27"/>
      <c r="G217" s="25"/>
      <c r="H217" s="27"/>
      <c r="I217" s="27"/>
      <c r="J217" s="27"/>
      <c r="K217" s="27"/>
      <c r="L217" s="27"/>
      <c r="M217" s="27"/>
    </row>
    <row r="218" spans="1:15" ht="15" x14ac:dyDescent="0.25">
      <c r="A218" s="27"/>
      <c r="B218" s="27"/>
      <c r="C218" s="27"/>
      <c r="D218" s="27"/>
      <c r="E218" s="27"/>
      <c r="F218" s="27"/>
      <c r="G218" s="25"/>
      <c r="H218" s="27"/>
      <c r="I218" s="27"/>
      <c r="J218" s="27"/>
      <c r="K218" s="27"/>
      <c r="L218" s="27"/>
      <c r="M218" s="27"/>
    </row>
    <row r="219" spans="1:15" x14ac:dyDescent="0.3">
      <c r="A219" s="23"/>
      <c r="B219" s="27"/>
      <c r="C219" s="23" t="s">
        <v>150</v>
      </c>
      <c r="D219" s="23"/>
      <c r="E219" s="23"/>
      <c r="F219" s="23"/>
      <c r="G219" s="29"/>
      <c r="H219" s="23"/>
      <c r="I219" s="23"/>
      <c r="J219" s="23"/>
      <c r="K219" s="23"/>
      <c r="L219" s="23"/>
      <c r="M219" s="23"/>
      <c r="N219" s="23"/>
      <c r="O219" s="23"/>
    </row>
    <row r="220" spans="1:15" ht="15" thickBot="1" x14ac:dyDescent="0.35">
      <c r="A220" s="23"/>
      <c r="B220" s="23" t="s">
        <v>37</v>
      </c>
      <c r="C220" s="23" t="s">
        <v>123</v>
      </c>
      <c r="D220" s="23"/>
      <c r="E220" s="23"/>
      <c r="F220" s="23"/>
      <c r="G220" s="29"/>
      <c r="H220" s="23"/>
      <c r="I220" s="23"/>
      <c r="J220" s="23"/>
      <c r="K220" s="23"/>
      <c r="L220" s="23"/>
      <c r="M220" s="23"/>
      <c r="N220" s="23"/>
      <c r="O220" s="23"/>
    </row>
    <row r="221" spans="1:15" ht="27" thickBot="1" x14ac:dyDescent="0.35">
      <c r="A221" s="133" t="s">
        <v>0</v>
      </c>
      <c r="B221" s="23" t="s">
        <v>87</v>
      </c>
      <c r="C221" s="4" t="s">
        <v>13</v>
      </c>
      <c r="D221" s="135" t="s">
        <v>14</v>
      </c>
      <c r="E221" s="135"/>
      <c r="F221" s="136"/>
      <c r="G221" s="137" t="s">
        <v>15</v>
      </c>
      <c r="H221" s="139" t="s">
        <v>20</v>
      </c>
      <c r="I221" s="135"/>
      <c r="J221" s="135"/>
      <c r="K221" s="6"/>
      <c r="L221" s="139" t="s">
        <v>21</v>
      </c>
      <c r="M221" s="135"/>
      <c r="N221" s="135"/>
      <c r="O221" s="6"/>
    </row>
    <row r="222" spans="1:15" ht="15" thickBot="1" x14ac:dyDescent="0.35">
      <c r="A222" s="134"/>
      <c r="B222" s="140" t="s">
        <v>1</v>
      </c>
      <c r="C222" s="5"/>
      <c r="D222" s="5" t="s">
        <v>2</v>
      </c>
      <c r="E222" s="5" t="s">
        <v>3</v>
      </c>
      <c r="F222" s="5" t="s">
        <v>4</v>
      </c>
      <c r="G222" s="138"/>
      <c r="H222" s="7" t="s">
        <v>16</v>
      </c>
      <c r="I222" s="6" t="s">
        <v>17</v>
      </c>
      <c r="J222" s="6" t="s">
        <v>18</v>
      </c>
      <c r="K222" s="6" t="s">
        <v>19</v>
      </c>
      <c r="L222" s="7" t="s">
        <v>23</v>
      </c>
      <c r="M222" s="6" t="s">
        <v>24</v>
      </c>
      <c r="N222" s="6" t="s">
        <v>25</v>
      </c>
      <c r="O222" s="6" t="s">
        <v>26</v>
      </c>
    </row>
    <row r="223" spans="1:15" ht="15" thickBot="1" x14ac:dyDescent="0.35">
      <c r="A223" s="114">
        <v>1</v>
      </c>
      <c r="B223" s="141"/>
      <c r="C223" s="8">
        <v>3</v>
      </c>
      <c r="D223" s="8">
        <v>4</v>
      </c>
      <c r="E223" s="9">
        <v>5</v>
      </c>
      <c r="F223" s="6">
        <v>6</v>
      </c>
      <c r="G223" s="30">
        <v>7</v>
      </c>
      <c r="H223" s="10">
        <v>8</v>
      </c>
      <c r="I223" s="113">
        <v>9</v>
      </c>
      <c r="J223" s="113">
        <v>10</v>
      </c>
      <c r="K223" s="113">
        <v>11</v>
      </c>
      <c r="L223" s="10">
        <v>12</v>
      </c>
      <c r="M223" s="113">
        <v>13</v>
      </c>
      <c r="N223" s="113">
        <v>14</v>
      </c>
      <c r="O223" s="113">
        <v>15</v>
      </c>
    </row>
    <row r="224" spans="1:15" ht="15.75" thickBot="1" x14ac:dyDescent="0.3">
      <c r="A224" s="11"/>
      <c r="B224" s="113">
        <v>2</v>
      </c>
      <c r="C224" s="13"/>
      <c r="D224" s="14"/>
      <c r="E224" s="15"/>
      <c r="F224" s="16"/>
      <c r="G224" s="31"/>
      <c r="H224" s="14"/>
      <c r="I224" s="14"/>
      <c r="J224" s="14"/>
      <c r="K224" s="14"/>
      <c r="L224" s="14"/>
      <c r="M224" s="14"/>
      <c r="N224" s="14"/>
      <c r="O224" s="14"/>
    </row>
    <row r="225" spans="1:16" ht="16.2" thickBot="1" x14ac:dyDescent="0.35">
      <c r="A225" s="58"/>
      <c r="B225" s="12" t="s">
        <v>39</v>
      </c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65"/>
      <c r="O225" s="65"/>
    </row>
    <row r="226" spans="1:16" ht="16.2" thickBot="1" x14ac:dyDescent="0.35">
      <c r="A226" s="60">
        <v>301</v>
      </c>
      <c r="B226" s="61" t="s">
        <v>95</v>
      </c>
      <c r="C226" s="48">
        <v>200</v>
      </c>
      <c r="D226" s="61">
        <v>17.2</v>
      </c>
      <c r="E226" s="61">
        <v>26.76</v>
      </c>
      <c r="F226" s="48">
        <v>4.6100000000000003</v>
      </c>
      <c r="G226" s="61">
        <v>326.14999999999998</v>
      </c>
      <c r="H226" s="61">
        <v>0.12</v>
      </c>
      <c r="I226" s="61">
        <v>0.61</v>
      </c>
      <c r="J226" s="48">
        <v>0.4</v>
      </c>
      <c r="K226" s="61">
        <v>0.92</v>
      </c>
      <c r="L226" s="61">
        <v>163</v>
      </c>
      <c r="M226" s="48">
        <v>307.69</v>
      </c>
      <c r="N226" s="64">
        <v>24.6</v>
      </c>
      <c r="O226" s="64">
        <v>3.07</v>
      </c>
      <c r="P226" s="1"/>
    </row>
    <row r="227" spans="1:16" ht="16.2" thickBot="1" x14ac:dyDescent="0.35">
      <c r="A227" s="107">
        <v>102</v>
      </c>
      <c r="B227" s="46" t="s">
        <v>96</v>
      </c>
      <c r="C227" s="47">
        <v>30</v>
      </c>
      <c r="D227" s="46">
        <v>3.12</v>
      </c>
      <c r="E227" s="46">
        <v>5.61</v>
      </c>
      <c r="F227" s="47">
        <v>0.06</v>
      </c>
      <c r="G227" s="46">
        <v>63.3</v>
      </c>
      <c r="H227" s="46">
        <v>0.06</v>
      </c>
      <c r="I227" s="46">
        <v>0</v>
      </c>
      <c r="J227" s="47">
        <v>0</v>
      </c>
      <c r="K227" s="46">
        <v>0.09</v>
      </c>
      <c r="L227" s="46">
        <v>9.3000000000000007</v>
      </c>
      <c r="M227" s="47">
        <v>44.7</v>
      </c>
      <c r="N227" s="47">
        <v>5.4</v>
      </c>
      <c r="O227" s="47">
        <v>0.48</v>
      </c>
      <c r="P227" s="1"/>
    </row>
    <row r="228" spans="1:16" ht="16.2" thickBot="1" x14ac:dyDescent="0.35">
      <c r="A228" s="38">
        <v>111</v>
      </c>
      <c r="B228" s="39" t="s">
        <v>10</v>
      </c>
      <c r="C228" s="40">
        <v>50</v>
      </c>
      <c r="D228" s="39">
        <v>3.75</v>
      </c>
      <c r="E228" s="41">
        <v>1.45</v>
      </c>
      <c r="F228" s="42">
        <v>25.7</v>
      </c>
      <c r="G228" s="39">
        <v>131</v>
      </c>
      <c r="H228" s="39">
        <v>0.05</v>
      </c>
      <c r="I228" s="41">
        <v>0</v>
      </c>
      <c r="J228" s="42">
        <v>0</v>
      </c>
      <c r="K228" s="39">
        <v>0.85</v>
      </c>
      <c r="L228" s="41">
        <v>9.5</v>
      </c>
      <c r="M228" s="42">
        <v>32.5</v>
      </c>
      <c r="N228" s="36">
        <v>6.5</v>
      </c>
      <c r="O228" s="36">
        <v>0.6</v>
      </c>
      <c r="P228" s="1"/>
    </row>
    <row r="229" spans="1:16" ht="16.2" thickBot="1" x14ac:dyDescent="0.35">
      <c r="A229" s="60">
        <v>500</v>
      </c>
      <c r="B229" s="64" t="s">
        <v>86</v>
      </c>
      <c r="C229" s="102">
        <v>200</v>
      </c>
      <c r="D229" s="103">
        <v>2.9</v>
      </c>
      <c r="E229" s="103">
        <v>2</v>
      </c>
      <c r="F229" s="103">
        <v>20.9</v>
      </c>
      <c r="G229" s="103">
        <v>113</v>
      </c>
      <c r="H229" s="103">
        <v>0.02</v>
      </c>
      <c r="I229" s="103">
        <v>0.4</v>
      </c>
      <c r="J229" s="103">
        <v>0.01</v>
      </c>
      <c r="K229" s="103">
        <v>0</v>
      </c>
      <c r="L229" s="103">
        <v>129</v>
      </c>
      <c r="M229" s="103">
        <v>87</v>
      </c>
      <c r="N229" s="103">
        <v>13</v>
      </c>
      <c r="O229" s="103">
        <v>0.8</v>
      </c>
      <c r="P229" s="1"/>
    </row>
    <row r="230" spans="1:16" ht="15" thickBot="1" x14ac:dyDescent="0.35">
      <c r="A230" s="11"/>
      <c r="B230" s="131" t="s">
        <v>8</v>
      </c>
      <c r="C230" s="111">
        <f t="shared" ref="C230:O230" si="26">SUM(C226:C229)</f>
        <v>480</v>
      </c>
      <c r="D230" s="71">
        <f t="shared" si="26"/>
        <v>26.97</v>
      </c>
      <c r="E230" s="71">
        <f t="shared" si="26"/>
        <v>35.820000000000007</v>
      </c>
      <c r="F230" s="20">
        <f t="shared" si="26"/>
        <v>51.269999999999996</v>
      </c>
      <c r="G230" s="20">
        <f t="shared" si="26"/>
        <v>633.45000000000005</v>
      </c>
      <c r="H230" s="20">
        <f t="shared" si="26"/>
        <v>0.24999999999999997</v>
      </c>
      <c r="I230" s="20">
        <f t="shared" si="26"/>
        <v>1.01</v>
      </c>
      <c r="J230" s="20">
        <f t="shared" si="26"/>
        <v>0.41000000000000003</v>
      </c>
      <c r="K230" s="20">
        <f t="shared" si="26"/>
        <v>1.8599999999999999</v>
      </c>
      <c r="L230" s="20">
        <f t="shared" si="26"/>
        <v>310.8</v>
      </c>
      <c r="M230" s="20">
        <f t="shared" si="26"/>
        <v>471.89</v>
      </c>
      <c r="N230" s="20">
        <f t="shared" si="26"/>
        <v>49.5</v>
      </c>
      <c r="O230" s="20">
        <f t="shared" si="26"/>
        <v>4.9499999999999993</v>
      </c>
    </row>
    <row r="231" spans="1:16" ht="16.2" thickBot="1" x14ac:dyDescent="0.35">
      <c r="A231" s="34"/>
      <c r="B231" s="12" t="s">
        <v>65</v>
      </c>
      <c r="C231" s="36"/>
      <c r="D231" s="35"/>
      <c r="E231" s="35"/>
      <c r="F231" s="36"/>
      <c r="G231" s="35"/>
      <c r="H231" s="35"/>
      <c r="I231" s="35"/>
      <c r="J231" s="36"/>
      <c r="K231" s="35"/>
      <c r="L231" s="35"/>
      <c r="M231" s="36"/>
      <c r="N231" s="36"/>
      <c r="O231" s="36"/>
    </row>
    <row r="232" spans="1:16" ht="16.2" thickBot="1" x14ac:dyDescent="0.35">
      <c r="A232" s="34">
        <v>68</v>
      </c>
      <c r="B232" s="35" t="s">
        <v>141</v>
      </c>
      <c r="C232" s="65">
        <v>100</v>
      </c>
      <c r="D232" s="35">
        <v>5.2</v>
      </c>
      <c r="E232" s="35">
        <v>12.7</v>
      </c>
      <c r="F232" s="36">
        <v>10.3</v>
      </c>
      <c r="G232" s="35">
        <v>176</v>
      </c>
      <c r="H232" s="35">
        <v>0.08</v>
      </c>
      <c r="I232" s="35">
        <v>8.9</v>
      </c>
      <c r="J232" s="36">
        <v>0.02</v>
      </c>
      <c r="K232" s="35">
        <v>4.5999999999999996</v>
      </c>
      <c r="L232" s="35">
        <v>22</v>
      </c>
      <c r="M232" s="36">
        <v>93</v>
      </c>
      <c r="N232" s="36">
        <v>26</v>
      </c>
      <c r="O232" s="36">
        <v>0.9</v>
      </c>
    </row>
    <row r="233" spans="1:16" ht="16.2" thickBot="1" x14ac:dyDescent="0.35">
      <c r="A233" s="49">
        <v>134</v>
      </c>
      <c r="B233" s="35" t="s">
        <v>142</v>
      </c>
      <c r="C233" s="51">
        <v>250</v>
      </c>
      <c r="D233" s="50">
        <v>2.31</v>
      </c>
      <c r="E233" s="50">
        <v>6.75</v>
      </c>
      <c r="F233" s="51">
        <v>16.600000000000001</v>
      </c>
      <c r="G233" s="50">
        <v>137.5</v>
      </c>
      <c r="H233" s="50">
        <v>0.09</v>
      </c>
      <c r="I233" s="50">
        <v>7.72</v>
      </c>
      <c r="J233" s="51">
        <v>0.01</v>
      </c>
      <c r="K233" s="50">
        <v>2.38</v>
      </c>
      <c r="L233" s="50">
        <v>24.3</v>
      </c>
      <c r="M233" s="51">
        <v>69.099999999999994</v>
      </c>
      <c r="N233" s="51">
        <v>27.2</v>
      </c>
      <c r="O233" s="51">
        <v>0.9</v>
      </c>
    </row>
    <row r="234" spans="1:16" ht="16.2" thickBot="1" x14ac:dyDescent="0.35">
      <c r="A234" s="34">
        <v>370</v>
      </c>
      <c r="B234" s="35" t="s">
        <v>90</v>
      </c>
      <c r="C234" s="36">
        <v>240</v>
      </c>
      <c r="D234" s="35">
        <v>18.14</v>
      </c>
      <c r="E234" s="35">
        <v>17.850000000000001</v>
      </c>
      <c r="F234" s="36">
        <v>47.23</v>
      </c>
      <c r="G234" s="35">
        <v>422.4</v>
      </c>
      <c r="H234" s="35">
        <v>7.0000000000000007E-2</v>
      </c>
      <c r="I234" s="35">
        <v>0.38</v>
      </c>
      <c r="J234" s="36">
        <v>0.06</v>
      </c>
      <c r="K234" s="35">
        <v>0.77</v>
      </c>
      <c r="L234" s="35">
        <v>22</v>
      </c>
      <c r="M234" s="36">
        <v>217.9</v>
      </c>
      <c r="N234" s="36">
        <v>50.88</v>
      </c>
      <c r="O234" s="36">
        <v>2.7</v>
      </c>
    </row>
    <row r="235" spans="1:16" ht="16.2" thickBot="1" x14ac:dyDescent="0.35">
      <c r="A235" s="34">
        <v>110</v>
      </c>
      <c r="B235" s="79" t="s">
        <v>30</v>
      </c>
      <c r="C235" s="48">
        <v>30</v>
      </c>
      <c r="D235" s="61">
        <v>1.98</v>
      </c>
      <c r="E235" s="61">
        <v>0.36</v>
      </c>
      <c r="F235" s="48">
        <v>10.199999999999999</v>
      </c>
      <c r="G235" s="61">
        <v>54.3</v>
      </c>
      <c r="H235" s="61">
        <v>5.3999999999999999E-2</v>
      </c>
      <c r="I235" s="61">
        <v>0</v>
      </c>
      <c r="J235" s="48">
        <v>0</v>
      </c>
      <c r="K235" s="61">
        <v>0</v>
      </c>
      <c r="L235" s="61">
        <v>10.5</v>
      </c>
      <c r="M235" s="48">
        <v>47.4</v>
      </c>
      <c r="N235" s="48">
        <v>14.1</v>
      </c>
      <c r="O235" s="48">
        <v>1.17</v>
      </c>
    </row>
    <row r="236" spans="1:16" ht="16.2" thickBot="1" x14ac:dyDescent="0.35">
      <c r="A236" s="38">
        <v>111</v>
      </c>
      <c r="B236" s="109" t="s">
        <v>10</v>
      </c>
      <c r="C236" s="110">
        <v>30</v>
      </c>
      <c r="D236" s="39">
        <v>2.25</v>
      </c>
      <c r="E236" s="41">
        <v>0.87</v>
      </c>
      <c r="F236" s="42">
        <v>16.02</v>
      </c>
      <c r="G236" s="39">
        <v>78.599999999999994</v>
      </c>
      <c r="H236" s="39">
        <v>0.03</v>
      </c>
      <c r="I236" s="41">
        <v>0</v>
      </c>
      <c r="J236" s="42">
        <v>0</v>
      </c>
      <c r="K236" s="39">
        <v>0.51</v>
      </c>
      <c r="L236" s="41">
        <v>5.7</v>
      </c>
      <c r="M236" s="42">
        <v>19.5</v>
      </c>
      <c r="N236" s="36">
        <v>3.9</v>
      </c>
      <c r="O236" s="36">
        <v>0.36</v>
      </c>
    </row>
    <row r="237" spans="1:16" ht="16.2" thickBot="1" x14ac:dyDescent="0.35">
      <c r="A237" s="52">
        <v>519</v>
      </c>
      <c r="B237" s="73" t="s">
        <v>80</v>
      </c>
      <c r="C237" s="37">
        <v>200</v>
      </c>
      <c r="D237" s="43">
        <v>0.7</v>
      </c>
      <c r="E237" s="43">
        <v>0.3</v>
      </c>
      <c r="F237" s="37">
        <v>22.8</v>
      </c>
      <c r="G237" s="43">
        <v>97</v>
      </c>
      <c r="H237" s="43">
        <v>0.01</v>
      </c>
      <c r="I237" s="43">
        <v>70</v>
      </c>
      <c r="J237" s="37">
        <v>0</v>
      </c>
      <c r="K237" s="43">
        <v>0</v>
      </c>
      <c r="L237" s="43">
        <v>12</v>
      </c>
      <c r="M237" s="37">
        <v>3</v>
      </c>
      <c r="N237" s="37">
        <v>3</v>
      </c>
      <c r="O237" s="37">
        <v>1.5</v>
      </c>
    </row>
    <row r="238" spans="1:16" ht="15" thickBot="1" x14ac:dyDescent="0.35">
      <c r="A238" s="11"/>
      <c r="B238" s="18" t="s">
        <v>8</v>
      </c>
      <c r="C238" s="111">
        <f t="shared" ref="C238:O238" si="27">SUM(C232:C237)</f>
        <v>850</v>
      </c>
      <c r="D238" s="20">
        <f t="shared" si="27"/>
        <v>30.58</v>
      </c>
      <c r="E238" s="20">
        <f t="shared" si="27"/>
        <v>38.829999999999991</v>
      </c>
      <c r="F238" s="20">
        <f t="shared" si="27"/>
        <v>123.14999999999999</v>
      </c>
      <c r="G238" s="20">
        <f t="shared" si="27"/>
        <v>965.8</v>
      </c>
      <c r="H238" s="20">
        <f t="shared" si="27"/>
        <v>0.33399999999999996</v>
      </c>
      <c r="I238" s="20">
        <f t="shared" si="27"/>
        <v>87</v>
      </c>
      <c r="J238" s="20">
        <f t="shared" si="27"/>
        <v>0.09</v>
      </c>
      <c r="K238" s="20">
        <f t="shared" si="27"/>
        <v>8.26</v>
      </c>
      <c r="L238" s="20">
        <f t="shared" si="27"/>
        <v>96.5</v>
      </c>
      <c r="M238" s="20">
        <f t="shared" si="27"/>
        <v>449.9</v>
      </c>
      <c r="N238" s="20">
        <f t="shared" si="27"/>
        <v>125.08000000000001</v>
      </c>
      <c r="O238" s="20">
        <f t="shared" si="27"/>
        <v>7.53</v>
      </c>
    </row>
    <row r="239" spans="1:16" ht="16.2" thickBot="1" x14ac:dyDescent="0.35">
      <c r="A239" s="34"/>
      <c r="B239" s="12" t="s">
        <v>66</v>
      </c>
      <c r="C239" s="36"/>
      <c r="D239" s="35"/>
      <c r="E239" s="43"/>
      <c r="F239" s="37"/>
      <c r="G239" s="35"/>
      <c r="H239" s="35"/>
      <c r="I239" s="43"/>
      <c r="J239" s="37"/>
      <c r="K239" s="35"/>
      <c r="L239" s="43"/>
      <c r="M239" s="37"/>
      <c r="N239" s="36"/>
      <c r="O239" s="36"/>
    </row>
    <row r="240" spans="1:16" ht="16.2" thickBot="1" x14ac:dyDescent="0.35">
      <c r="A240" s="34">
        <v>541</v>
      </c>
      <c r="B240" s="35" t="s">
        <v>114</v>
      </c>
      <c r="C240" s="36">
        <v>100</v>
      </c>
      <c r="D240" s="35">
        <v>6</v>
      </c>
      <c r="E240" s="43">
        <v>2.83</v>
      </c>
      <c r="F240" s="37">
        <v>37</v>
      </c>
      <c r="G240" s="35">
        <v>196.7</v>
      </c>
      <c r="H240" s="35">
        <v>0.08</v>
      </c>
      <c r="I240" s="43">
        <v>0</v>
      </c>
      <c r="J240" s="37">
        <v>0.16</v>
      </c>
      <c r="K240" s="35">
        <v>0.83</v>
      </c>
      <c r="L240" s="43">
        <v>11.6</v>
      </c>
      <c r="M240" s="37">
        <v>46.6</v>
      </c>
      <c r="N240" s="36">
        <v>8.3000000000000007</v>
      </c>
      <c r="O240" s="36">
        <v>0.6</v>
      </c>
    </row>
    <row r="241" spans="1:15" ht="16.2" thickBot="1" x14ac:dyDescent="0.35">
      <c r="A241" s="17">
        <v>512</v>
      </c>
      <c r="B241" s="126" t="s">
        <v>94</v>
      </c>
      <c r="C241" s="127">
        <v>200</v>
      </c>
      <c r="D241" s="128">
        <v>0.3</v>
      </c>
      <c r="E241" s="128">
        <v>0</v>
      </c>
      <c r="F241" s="129">
        <v>20.100000000000001</v>
      </c>
      <c r="G241" s="130">
        <v>81</v>
      </c>
      <c r="H241" s="128">
        <v>0</v>
      </c>
      <c r="I241" s="128">
        <v>0.8</v>
      </c>
      <c r="J241" s="129">
        <v>0</v>
      </c>
      <c r="K241" s="130">
        <v>0</v>
      </c>
      <c r="L241" s="128">
        <v>10</v>
      </c>
      <c r="M241" s="128">
        <v>6</v>
      </c>
      <c r="N241" s="129">
        <v>3</v>
      </c>
      <c r="O241" s="130">
        <v>0.6</v>
      </c>
    </row>
    <row r="242" spans="1:15" ht="15" thickBot="1" x14ac:dyDescent="0.35">
      <c r="A242" s="17"/>
      <c r="B242" s="18" t="s">
        <v>8</v>
      </c>
      <c r="C242" s="19">
        <f>SUM(C240:C241)</f>
        <v>300</v>
      </c>
      <c r="D242" s="20">
        <f>D240+D241</f>
        <v>6.3</v>
      </c>
      <c r="E242" s="20">
        <f t="shared" ref="E242:O242" si="28">E240+E241</f>
        <v>2.83</v>
      </c>
      <c r="F242" s="20">
        <f t="shared" si="28"/>
        <v>57.1</v>
      </c>
      <c r="G242" s="20">
        <f>G240+G241</f>
        <v>277.7</v>
      </c>
      <c r="H242" s="20">
        <f t="shared" si="28"/>
        <v>0.08</v>
      </c>
      <c r="I242" s="20">
        <f t="shared" si="28"/>
        <v>0.8</v>
      </c>
      <c r="J242" s="20">
        <f t="shared" si="28"/>
        <v>0.16</v>
      </c>
      <c r="K242" s="20">
        <f t="shared" si="28"/>
        <v>0.83</v>
      </c>
      <c r="L242" s="20">
        <f t="shared" si="28"/>
        <v>21.6</v>
      </c>
      <c r="M242" s="20">
        <f t="shared" si="28"/>
        <v>52.6</v>
      </c>
      <c r="N242" s="20">
        <f t="shared" si="28"/>
        <v>11.3</v>
      </c>
      <c r="O242" s="20">
        <f t="shared" si="28"/>
        <v>1.2</v>
      </c>
    </row>
    <row r="243" spans="1:15" ht="15" thickBot="1" x14ac:dyDescent="0.35">
      <c r="A243" s="24"/>
      <c r="B243" s="18" t="s">
        <v>76</v>
      </c>
      <c r="C243" s="20"/>
      <c r="D243" s="20">
        <f t="shared" ref="D243:O243" si="29">D230+D238+D242</f>
        <v>63.849999999999994</v>
      </c>
      <c r="E243" s="20">
        <f t="shared" si="29"/>
        <v>77.48</v>
      </c>
      <c r="F243" s="20">
        <f t="shared" si="29"/>
        <v>231.51999999999998</v>
      </c>
      <c r="G243" s="20">
        <f t="shared" si="29"/>
        <v>1876.95</v>
      </c>
      <c r="H243" s="20">
        <f t="shared" si="29"/>
        <v>0.66399999999999992</v>
      </c>
      <c r="I243" s="20">
        <f t="shared" si="29"/>
        <v>88.81</v>
      </c>
      <c r="J243" s="20">
        <f t="shared" si="29"/>
        <v>0.66</v>
      </c>
      <c r="K243" s="20">
        <f t="shared" si="29"/>
        <v>10.95</v>
      </c>
      <c r="L243" s="20">
        <f t="shared" si="29"/>
        <v>428.90000000000003</v>
      </c>
      <c r="M243" s="20">
        <f t="shared" si="29"/>
        <v>974.39</v>
      </c>
      <c r="N243" s="20">
        <f t="shared" si="29"/>
        <v>185.88000000000002</v>
      </c>
      <c r="O243" s="20">
        <f t="shared" si="29"/>
        <v>13.68</v>
      </c>
    </row>
    <row r="244" spans="1:15" x14ac:dyDescent="0.3">
      <c r="A244" s="24" t="s">
        <v>75</v>
      </c>
      <c r="B244" s="81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5" x14ac:dyDescent="0.3">
      <c r="A245" s="26" t="s">
        <v>73</v>
      </c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</row>
    <row r="246" spans="1:15" x14ac:dyDescent="0.3">
      <c r="A246" s="27" t="s">
        <v>74</v>
      </c>
      <c r="B246" s="25"/>
      <c r="C246" s="27"/>
      <c r="D246" s="27"/>
      <c r="E246" s="27"/>
      <c r="F246" s="27"/>
      <c r="G246" s="25"/>
      <c r="H246" s="27"/>
      <c r="I246" s="27"/>
      <c r="J246" s="27"/>
      <c r="K246" s="27"/>
      <c r="L246" s="27"/>
      <c r="M246" s="27"/>
    </row>
    <row r="247" spans="1:15" ht="15" x14ac:dyDescent="0.25">
      <c r="A247" s="27"/>
      <c r="B247" s="27"/>
      <c r="C247" s="27"/>
      <c r="D247" s="27"/>
      <c r="E247" s="27"/>
      <c r="F247" s="27"/>
      <c r="G247" s="25"/>
      <c r="H247" s="27"/>
      <c r="I247" s="27"/>
      <c r="J247" s="27"/>
      <c r="K247" s="27"/>
      <c r="L247" s="27"/>
      <c r="M247" s="27"/>
    </row>
    <row r="248" spans="1:15" ht="15" x14ac:dyDescent="0.25">
      <c r="A248" s="27"/>
      <c r="B248" s="27"/>
      <c r="C248" s="27"/>
      <c r="D248" s="27"/>
      <c r="E248" s="27"/>
      <c r="F248" s="27"/>
      <c r="G248" s="25"/>
      <c r="H248" s="27"/>
      <c r="I248" s="27"/>
      <c r="J248" s="27"/>
      <c r="K248" s="27"/>
      <c r="L248" s="27"/>
      <c r="M248" s="27"/>
    </row>
    <row r="249" spans="1:15" ht="15" x14ac:dyDescent="0.25">
      <c r="A249" s="27"/>
      <c r="B249" s="27"/>
      <c r="C249" s="27"/>
      <c r="D249" s="27"/>
      <c r="E249" s="27"/>
      <c r="F249" s="27"/>
      <c r="G249" s="25"/>
      <c r="H249" s="27"/>
      <c r="I249" s="27"/>
      <c r="J249" s="27"/>
      <c r="K249" s="27"/>
      <c r="L249" s="27"/>
      <c r="M249" s="27"/>
    </row>
    <row r="250" spans="1:15" ht="15" x14ac:dyDescent="0.25">
      <c r="A250" s="27"/>
      <c r="B250" s="27"/>
      <c r="C250" s="27"/>
      <c r="D250" s="27"/>
      <c r="E250" s="27"/>
      <c r="F250" s="27"/>
      <c r="G250" s="25"/>
      <c r="H250" s="27"/>
      <c r="I250" s="27"/>
      <c r="J250" s="27"/>
      <c r="K250" s="27"/>
      <c r="L250" s="27"/>
      <c r="M250" s="27"/>
    </row>
    <row r="251" spans="1:15" ht="15" x14ac:dyDescent="0.25">
      <c r="A251" s="27"/>
      <c r="B251" s="27"/>
      <c r="C251" s="27"/>
      <c r="D251" s="27"/>
      <c r="E251" s="27"/>
      <c r="F251" s="27"/>
      <c r="G251" s="25"/>
      <c r="H251" s="27"/>
      <c r="I251" s="27"/>
      <c r="J251" s="27"/>
      <c r="K251" s="27"/>
      <c r="L251" s="27"/>
      <c r="M251" s="27"/>
    </row>
    <row r="252" spans="1:15" ht="15" x14ac:dyDescent="0.25">
      <c r="A252" s="27"/>
      <c r="B252" s="27"/>
      <c r="C252" s="27"/>
      <c r="D252" s="27"/>
      <c r="E252" s="27"/>
      <c r="F252" s="27"/>
      <c r="G252" s="25"/>
      <c r="H252" s="27"/>
      <c r="I252" s="27"/>
      <c r="J252" s="27"/>
      <c r="K252" s="27"/>
      <c r="L252" s="27"/>
      <c r="M252" s="27"/>
    </row>
    <row r="253" spans="1:15" x14ac:dyDescent="0.3">
      <c r="A253" s="23"/>
      <c r="B253" s="27"/>
      <c r="C253" s="23" t="s">
        <v>150</v>
      </c>
      <c r="D253" s="23"/>
      <c r="E253" s="23"/>
      <c r="F253" s="23"/>
      <c r="G253" s="29"/>
      <c r="H253" s="23"/>
      <c r="I253" s="23"/>
      <c r="J253" s="23"/>
      <c r="K253" s="23"/>
      <c r="L253" s="23"/>
      <c r="M253" s="23"/>
      <c r="N253" s="23"/>
      <c r="O253" s="23"/>
    </row>
    <row r="254" spans="1:15" ht="15" thickBot="1" x14ac:dyDescent="0.35">
      <c r="A254" s="23"/>
      <c r="B254" s="23" t="s">
        <v>40</v>
      </c>
      <c r="C254" s="23" t="s">
        <v>123</v>
      </c>
      <c r="D254" s="23"/>
      <c r="E254" s="23"/>
      <c r="F254" s="23"/>
      <c r="G254" s="29"/>
      <c r="H254" s="23"/>
      <c r="I254" s="23"/>
      <c r="J254" s="23"/>
      <c r="K254" s="23"/>
      <c r="L254" s="23"/>
      <c r="M254" s="23"/>
      <c r="N254" s="23"/>
      <c r="O254" s="23"/>
    </row>
    <row r="255" spans="1:15" ht="27" thickBot="1" x14ac:dyDescent="0.35">
      <c r="A255" s="133" t="s">
        <v>0</v>
      </c>
      <c r="B255" s="23" t="s">
        <v>38</v>
      </c>
      <c r="C255" s="4" t="s">
        <v>13</v>
      </c>
      <c r="D255" s="135" t="s">
        <v>14</v>
      </c>
      <c r="E255" s="135"/>
      <c r="F255" s="136"/>
      <c r="G255" s="137" t="s">
        <v>15</v>
      </c>
      <c r="H255" s="139" t="s">
        <v>20</v>
      </c>
      <c r="I255" s="135"/>
      <c r="J255" s="135"/>
      <c r="K255" s="6"/>
      <c r="L255" s="139" t="s">
        <v>21</v>
      </c>
      <c r="M255" s="135"/>
      <c r="N255" s="135"/>
      <c r="O255" s="6"/>
    </row>
    <row r="256" spans="1:15" ht="15" thickBot="1" x14ac:dyDescent="0.35">
      <c r="A256" s="134"/>
      <c r="B256" s="140" t="s">
        <v>1</v>
      </c>
      <c r="C256" s="5"/>
      <c r="D256" s="5" t="s">
        <v>2</v>
      </c>
      <c r="E256" s="5" t="s">
        <v>3</v>
      </c>
      <c r="F256" s="5" t="s">
        <v>4</v>
      </c>
      <c r="G256" s="138"/>
      <c r="H256" s="7" t="s">
        <v>16</v>
      </c>
      <c r="I256" s="6" t="s">
        <v>17</v>
      </c>
      <c r="J256" s="6" t="s">
        <v>18</v>
      </c>
      <c r="K256" s="6" t="s">
        <v>19</v>
      </c>
      <c r="L256" s="7" t="s">
        <v>23</v>
      </c>
      <c r="M256" s="6" t="s">
        <v>24</v>
      </c>
      <c r="N256" s="6" t="s">
        <v>25</v>
      </c>
      <c r="O256" s="6" t="s">
        <v>26</v>
      </c>
    </row>
    <row r="257" spans="1:15" ht="15" thickBot="1" x14ac:dyDescent="0.35">
      <c r="A257" s="114">
        <v>1</v>
      </c>
      <c r="B257" s="141"/>
      <c r="C257" s="8">
        <v>3</v>
      </c>
      <c r="D257" s="8">
        <v>4</v>
      </c>
      <c r="E257" s="9">
        <v>5</v>
      </c>
      <c r="F257" s="6">
        <v>6</v>
      </c>
      <c r="G257" s="30">
        <v>7</v>
      </c>
      <c r="H257" s="10">
        <v>8</v>
      </c>
      <c r="I257" s="113">
        <v>9</v>
      </c>
      <c r="J257" s="113">
        <v>10</v>
      </c>
      <c r="K257" s="113">
        <v>11</v>
      </c>
      <c r="L257" s="10">
        <v>12</v>
      </c>
      <c r="M257" s="113">
        <v>13</v>
      </c>
      <c r="N257" s="113">
        <v>14</v>
      </c>
      <c r="O257" s="113">
        <v>15</v>
      </c>
    </row>
    <row r="258" spans="1:15" ht="15.75" thickBot="1" x14ac:dyDescent="0.3">
      <c r="A258" s="11"/>
      <c r="B258" s="113">
        <v>2</v>
      </c>
      <c r="C258" s="13"/>
      <c r="D258" s="14"/>
      <c r="E258" s="15"/>
      <c r="F258" s="16"/>
      <c r="G258" s="31"/>
      <c r="H258" s="14"/>
      <c r="I258" s="14"/>
      <c r="J258" s="14"/>
      <c r="K258" s="14"/>
      <c r="L258" s="14"/>
      <c r="M258" s="14"/>
      <c r="N258" s="14"/>
      <c r="O258" s="14"/>
    </row>
    <row r="259" spans="1:15" ht="16.2" thickBot="1" x14ac:dyDescent="0.35">
      <c r="A259" s="33"/>
      <c r="B259" s="12" t="s">
        <v>41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16.2" thickBot="1" x14ac:dyDescent="0.35">
      <c r="A260" s="34">
        <v>260</v>
      </c>
      <c r="B260" s="51" t="s">
        <v>115</v>
      </c>
      <c r="C260" s="36">
        <v>250</v>
      </c>
      <c r="D260" s="35">
        <v>6.5</v>
      </c>
      <c r="E260" s="35">
        <v>14.57</v>
      </c>
      <c r="F260" s="36">
        <v>31.32</v>
      </c>
      <c r="G260" s="35">
        <v>282.75</v>
      </c>
      <c r="H260" s="35">
        <v>0.1</v>
      </c>
      <c r="I260" s="35">
        <v>1.65</v>
      </c>
      <c r="J260" s="36">
        <v>0.1</v>
      </c>
      <c r="K260" s="35">
        <v>0.25</v>
      </c>
      <c r="L260" s="35">
        <v>158.25</v>
      </c>
      <c r="M260" s="36">
        <v>175.5</v>
      </c>
      <c r="N260" s="37">
        <v>38.25</v>
      </c>
      <c r="O260" s="37">
        <v>0.7</v>
      </c>
    </row>
    <row r="261" spans="1:15" ht="16.2" thickBot="1" x14ac:dyDescent="0.35">
      <c r="A261" s="112">
        <v>100</v>
      </c>
      <c r="B261" s="43" t="s">
        <v>89</v>
      </c>
      <c r="C261" s="65">
        <v>20</v>
      </c>
      <c r="D261" s="35">
        <v>5.12</v>
      </c>
      <c r="E261" s="35">
        <v>5.22</v>
      </c>
      <c r="F261" s="36">
        <v>0</v>
      </c>
      <c r="G261" s="35">
        <v>68.599999999999994</v>
      </c>
      <c r="H261" s="35">
        <v>6.0000000000000001E-3</v>
      </c>
      <c r="I261" s="35">
        <v>0.14000000000000001</v>
      </c>
      <c r="J261" s="36">
        <v>0.05</v>
      </c>
      <c r="K261" s="35">
        <v>0.1</v>
      </c>
      <c r="L261" s="35">
        <v>180</v>
      </c>
      <c r="M261" s="36">
        <v>118</v>
      </c>
      <c r="N261" s="36">
        <v>10</v>
      </c>
      <c r="O261" s="104">
        <v>0.18</v>
      </c>
    </row>
    <row r="262" spans="1:15" ht="16.2" thickBot="1" x14ac:dyDescent="0.35">
      <c r="A262" s="38">
        <v>111</v>
      </c>
      <c r="B262" s="39" t="s">
        <v>10</v>
      </c>
      <c r="C262" s="40">
        <v>50</v>
      </c>
      <c r="D262" s="39">
        <v>3.75</v>
      </c>
      <c r="E262" s="41">
        <v>1.45</v>
      </c>
      <c r="F262" s="42">
        <v>25.7</v>
      </c>
      <c r="G262" s="39">
        <v>131</v>
      </c>
      <c r="H262" s="39">
        <v>0.05</v>
      </c>
      <c r="I262" s="41">
        <v>0</v>
      </c>
      <c r="J262" s="42">
        <v>0</v>
      </c>
      <c r="K262" s="39">
        <v>0.85</v>
      </c>
      <c r="L262" s="41">
        <v>9.5</v>
      </c>
      <c r="M262" s="42">
        <v>32.5</v>
      </c>
      <c r="N262" s="36">
        <v>6.5</v>
      </c>
      <c r="O262" s="36">
        <v>0.6</v>
      </c>
    </row>
    <row r="263" spans="1:15" ht="16.2" thickBot="1" x14ac:dyDescent="0.35">
      <c r="A263" s="60">
        <v>494</v>
      </c>
      <c r="B263" s="61" t="s">
        <v>9</v>
      </c>
      <c r="C263" s="66">
        <v>200</v>
      </c>
      <c r="D263" s="48">
        <v>0.1</v>
      </c>
      <c r="E263" s="61">
        <v>0</v>
      </c>
      <c r="F263" s="48">
        <v>15.2</v>
      </c>
      <c r="G263" s="61">
        <v>61</v>
      </c>
      <c r="H263" s="61">
        <v>0</v>
      </c>
      <c r="I263" s="61">
        <v>2.8</v>
      </c>
      <c r="J263" s="48">
        <v>0</v>
      </c>
      <c r="K263" s="61">
        <v>0</v>
      </c>
      <c r="L263" s="61">
        <v>14.2</v>
      </c>
      <c r="M263" s="48">
        <v>4</v>
      </c>
      <c r="N263" s="48">
        <v>2</v>
      </c>
      <c r="O263" s="103">
        <v>0.4</v>
      </c>
    </row>
    <row r="264" spans="1:15" ht="16.5" thickBot="1" x14ac:dyDescent="0.3">
      <c r="A264" s="17"/>
      <c r="B264" s="35"/>
      <c r="C264" s="19">
        <f>SUM(C260:C263)</f>
        <v>520</v>
      </c>
      <c r="D264" s="20">
        <f t="shared" ref="D264:O264" si="30">SUM(D259:D263)</f>
        <v>15.47</v>
      </c>
      <c r="E264" s="20">
        <f t="shared" si="30"/>
        <v>21.24</v>
      </c>
      <c r="F264" s="21">
        <f t="shared" si="30"/>
        <v>72.22</v>
      </c>
      <c r="G264" s="22">
        <f t="shared" si="30"/>
        <v>543.35</v>
      </c>
      <c r="H264" s="20">
        <f t="shared" si="30"/>
        <v>0.15600000000000003</v>
      </c>
      <c r="I264" s="20">
        <f t="shared" si="30"/>
        <v>4.59</v>
      </c>
      <c r="J264" s="21">
        <f t="shared" si="30"/>
        <v>0.15000000000000002</v>
      </c>
      <c r="K264" s="22">
        <f t="shared" si="30"/>
        <v>1.2</v>
      </c>
      <c r="L264" s="20">
        <f t="shared" si="30"/>
        <v>361.95</v>
      </c>
      <c r="M264" s="20">
        <f t="shared" si="30"/>
        <v>330</v>
      </c>
      <c r="N264" s="21">
        <f t="shared" si="30"/>
        <v>56.75</v>
      </c>
      <c r="O264" s="22">
        <f t="shared" si="30"/>
        <v>1.88</v>
      </c>
    </row>
    <row r="265" spans="1:15" ht="15" thickBot="1" x14ac:dyDescent="0.35">
      <c r="A265" s="11"/>
      <c r="B265" s="18" t="s">
        <v>8</v>
      </c>
      <c r="C265" s="92"/>
      <c r="D265" s="31"/>
      <c r="E265" s="105"/>
      <c r="F265" s="106"/>
      <c r="G265" s="31"/>
      <c r="H265" s="31"/>
      <c r="I265" s="31"/>
      <c r="J265" s="31"/>
      <c r="K265" s="31"/>
      <c r="L265" s="31"/>
      <c r="M265" s="31"/>
      <c r="N265" s="31"/>
      <c r="O265" s="31"/>
    </row>
    <row r="266" spans="1:15" ht="16.2" thickBot="1" x14ac:dyDescent="0.35">
      <c r="A266" s="34"/>
      <c r="B266" s="12" t="s">
        <v>67</v>
      </c>
      <c r="C266" s="36"/>
      <c r="D266" s="35"/>
      <c r="E266" s="35"/>
      <c r="F266" s="36"/>
      <c r="G266" s="35"/>
      <c r="H266" s="35"/>
      <c r="I266" s="35"/>
      <c r="J266" s="36"/>
      <c r="K266" s="35"/>
      <c r="L266" s="35"/>
      <c r="M266" s="36"/>
      <c r="N266" s="36"/>
      <c r="O266" s="36"/>
    </row>
    <row r="267" spans="1:15" ht="16.2" thickBot="1" x14ac:dyDescent="0.35">
      <c r="A267" s="34">
        <v>76</v>
      </c>
      <c r="B267" s="35" t="s">
        <v>81</v>
      </c>
      <c r="C267" s="36">
        <v>100</v>
      </c>
      <c r="D267" s="35">
        <v>1.3</v>
      </c>
      <c r="E267" s="35">
        <v>10.8</v>
      </c>
      <c r="F267" s="36">
        <v>6.8</v>
      </c>
      <c r="G267" s="35">
        <v>130</v>
      </c>
      <c r="H267" s="35">
        <v>0.04</v>
      </c>
      <c r="I267" s="35">
        <v>8.4</v>
      </c>
      <c r="J267" s="36">
        <v>0</v>
      </c>
      <c r="K267" s="35">
        <v>4.5999999999999996</v>
      </c>
      <c r="L267" s="35">
        <v>23</v>
      </c>
      <c r="M267" s="36">
        <v>40</v>
      </c>
      <c r="N267" s="37">
        <v>18</v>
      </c>
      <c r="O267" s="37">
        <v>0.8</v>
      </c>
    </row>
    <row r="268" spans="1:15" ht="16.2" thickBot="1" x14ac:dyDescent="0.35">
      <c r="A268" s="55">
        <v>142</v>
      </c>
      <c r="B268" s="35" t="s">
        <v>82</v>
      </c>
      <c r="C268" s="57">
        <v>250</v>
      </c>
      <c r="D268" s="56">
        <v>8.5500000000000007</v>
      </c>
      <c r="E268" s="56">
        <v>9.85</v>
      </c>
      <c r="F268" s="57">
        <v>7.77</v>
      </c>
      <c r="G268" s="56">
        <v>153.75</v>
      </c>
      <c r="H268" s="56">
        <v>0.06</v>
      </c>
      <c r="I268" s="56">
        <v>18.47</v>
      </c>
      <c r="J268" s="57">
        <v>0</v>
      </c>
      <c r="K268" s="56">
        <v>2.5499999999999998</v>
      </c>
      <c r="L268" s="56">
        <v>42.25</v>
      </c>
      <c r="M268" s="57">
        <v>101</v>
      </c>
      <c r="N268" s="40">
        <v>29</v>
      </c>
      <c r="O268" s="40">
        <v>2.1800000000000002</v>
      </c>
    </row>
    <row r="269" spans="1:15" ht="16.2" thickBot="1" x14ac:dyDescent="0.35">
      <c r="A269" s="34">
        <v>381</v>
      </c>
      <c r="B269" s="35" t="s">
        <v>143</v>
      </c>
      <c r="C269" s="36">
        <v>100</v>
      </c>
      <c r="D269" s="35">
        <v>17.8</v>
      </c>
      <c r="E269" s="35">
        <v>17.5</v>
      </c>
      <c r="F269" s="36">
        <v>14.3</v>
      </c>
      <c r="G269" s="35">
        <v>286</v>
      </c>
      <c r="H269" s="35">
        <v>0.09</v>
      </c>
      <c r="I269" s="35">
        <v>0</v>
      </c>
      <c r="J269" s="36">
        <v>0.04</v>
      </c>
      <c r="K269" s="35">
        <v>0.5</v>
      </c>
      <c r="L269" s="35">
        <v>39</v>
      </c>
      <c r="M269" s="36">
        <v>185</v>
      </c>
      <c r="N269" s="37">
        <v>26</v>
      </c>
      <c r="O269" s="37">
        <v>2.8</v>
      </c>
    </row>
    <row r="270" spans="1:15" ht="16.2" thickBot="1" x14ac:dyDescent="0.35">
      <c r="A270" s="52">
        <v>429</v>
      </c>
      <c r="B270" s="61" t="s">
        <v>92</v>
      </c>
      <c r="C270" s="37">
        <v>180</v>
      </c>
      <c r="D270" s="43">
        <v>3.78</v>
      </c>
      <c r="E270" s="43">
        <v>7.92</v>
      </c>
      <c r="F270" s="37">
        <v>19.62</v>
      </c>
      <c r="G270" s="43">
        <v>165.6</v>
      </c>
      <c r="H270" s="43">
        <v>0.16</v>
      </c>
      <c r="I270" s="43">
        <v>6.12</v>
      </c>
      <c r="J270" s="37">
        <v>0.05</v>
      </c>
      <c r="K270" s="43">
        <v>0.18</v>
      </c>
      <c r="L270" s="43">
        <v>46.8</v>
      </c>
      <c r="M270" s="37">
        <v>102.6</v>
      </c>
      <c r="N270" s="37">
        <v>34.200000000000003</v>
      </c>
      <c r="O270" s="37">
        <v>1.26</v>
      </c>
    </row>
    <row r="271" spans="1:15" ht="16.2" thickBot="1" x14ac:dyDescent="0.35">
      <c r="A271" s="34">
        <v>110</v>
      </c>
      <c r="B271" s="79" t="s">
        <v>30</v>
      </c>
      <c r="C271" s="48">
        <v>30</v>
      </c>
      <c r="D271" s="61">
        <v>1.98</v>
      </c>
      <c r="E271" s="61">
        <v>0.36</v>
      </c>
      <c r="F271" s="48">
        <v>10.199999999999999</v>
      </c>
      <c r="G271" s="61">
        <v>54.3</v>
      </c>
      <c r="H271" s="61">
        <v>5.3999999999999999E-2</v>
      </c>
      <c r="I271" s="61">
        <v>0</v>
      </c>
      <c r="J271" s="48">
        <v>0</v>
      </c>
      <c r="K271" s="61">
        <v>0</v>
      </c>
      <c r="L271" s="61">
        <v>10.5</v>
      </c>
      <c r="M271" s="48">
        <v>47.4</v>
      </c>
      <c r="N271" s="48">
        <v>14.1</v>
      </c>
      <c r="O271" s="48">
        <v>1.17</v>
      </c>
    </row>
    <row r="272" spans="1:15" ht="16.2" thickBot="1" x14ac:dyDescent="0.35">
      <c r="A272" s="38">
        <v>111</v>
      </c>
      <c r="B272" s="109" t="s">
        <v>10</v>
      </c>
      <c r="C272" s="110">
        <v>30</v>
      </c>
      <c r="D272" s="39">
        <v>2.25</v>
      </c>
      <c r="E272" s="41">
        <v>0.87</v>
      </c>
      <c r="F272" s="42">
        <v>16.02</v>
      </c>
      <c r="G272" s="39">
        <v>78.599999999999994</v>
      </c>
      <c r="H272" s="39">
        <v>0.03</v>
      </c>
      <c r="I272" s="41">
        <v>0</v>
      </c>
      <c r="J272" s="42">
        <v>0</v>
      </c>
      <c r="K272" s="39">
        <v>0.51</v>
      </c>
      <c r="L272" s="41">
        <v>5.7</v>
      </c>
      <c r="M272" s="42">
        <v>19.5</v>
      </c>
      <c r="N272" s="36">
        <v>3.9</v>
      </c>
      <c r="O272" s="36">
        <v>0.36</v>
      </c>
    </row>
    <row r="273" spans="1:15" ht="16.2" thickBot="1" x14ac:dyDescent="0.35">
      <c r="A273" s="17">
        <v>507</v>
      </c>
      <c r="B273" s="34" t="s">
        <v>144</v>
      </c>
      <c r="C273" s="122">
        <v>200</v>
      </c>
      <c r="D273" s="99">
        <v>0.5</v>
      </c>
      <c r="E273" s="99">
        <v>0.2</v>
      </c>
      <c r="F273" s="100">
        <v>23.1</v>
      </c>
      <c r="G273" s="101">
        <v>96</v>
      </c>
      <c r="H273" s="99">
        <v>0.02</v>
      </c>
      <c r="I273" s="99">
        <v>4.3</v>
      </c>
      <c r="J273" s="100">
        <v>0</v>
      </c>
      <c r="K273" s="101">
        <v>0.2</v>
      </c>
      <c r="L273" s="99">
        <v>22</v>
      </c>
      <c r="M273" s="99">
        <v>16</v>
      </c>
      <c r="N273" s="100">
        <v>14</v>
      </c>
      <c r="O273" s="101">
        <v>1.1000000000000001</v>
      </c>
    </row>
    <row r="274" spans="1:15" ht="15" thickBot="1" x14ac:dyDescent="0.35">
      <c r="A274" s="17"/>
      <c r="B274" s="18" t="s">
        <v>8</v>
      </c>
      <c r="C274" s="132">
        <f>SUM(C267:C273)</f>
        <v>890</v>
      </c>
      <c r="D274" s="132">
        <f t="shared" ref="D274:O274" si="31">SUM(D267:D273)</f>
        <v>36.160000000000004</v>
      </c>
      <c r="E274" s="132">
        <f t="shared" si="31"/>
        <v>47.5</v>
      </c>
      <c r="F274" s="132">
        <f t="shared" si="31"/>
        <v>97.81</v>
      </c>
      <c r="G274" s="132">
        <f t="shared" si="31"/>
        <v>964.25</v>
      </c>
      <c r="H274" s="132">
        <f t="shared" si="31"/>
        <v>0.45399999999999996</v>
      </c>
      <c r="I274" s="132">
        <f t="shared" si="31"/>
        <v>37.289999999999992</v>
      </c>
      <c r="J274" s="132">
        <f t="shared" si="31"/>
        <v>0.09</v>
      </c>
      <c r="K274" s="132">
        <f t="shared" si="31"/>
        <v>8.5399999999999991</v>
      </c>
      <c r="L274" s="132">
        <f t="shared" si="31"/>
        <v>189.25</v>
      </c>
      <c r="M274" s="132">
        <f t="shared" si="31"/>
        <v>511.5</v>
      </c>
      <c r="N274" s="132">
        <f t="shared" si="31"/>
        <v>139.19999999999999</v>
      </c>
      <c r="O274" s="132">
        <f t="shared" si="31"/>
        <v>9.67</v>
      </c>
    </row>
    <row r="275" spans="1:15" ht="16.2" thickBot="1" x14ac:dyDescent="0.35">
      <c r="A275" s="34"/>
      <c r="B275" s="12" t="s">
        <v>68</v>
      </c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</row>
    <row r="276" spans="1:15" ht="16.2" thickBot="1" x14ac:dyDescent="0.35">
      <c r="A276" s="34">
        <v>541</v>
      </c>
      <c r="B276" s="35" t="s">
        <v>114</v>
      </c>
      <c r="C276" s="36">
        <v>100</v>
      </c>
      <c r="D276" s="35">
        <v>6</v>
      </c>
      <c r="E276" s="43">
        <v>2.83</v>
      </c>
      <c r="F276" s="37">
        <v>37</v>
      </c>
      <c r="G276" s="35">
        <v>196.7</v>
      </c>
      <c r="H276" s="35">
        <v>0.08</v>
      </c>
      <c r="I276" s="43">
        <v>0</v>
      </c>
      <c r="J276" s="37">
        <v>0.16</v>
      </c>
      <c r="K276" s="35">
        <v>0.83</v>
      </c>
      <c r="L276" s="43">
        <v>11.6</v>
      </c>
      <c r="M276" s="37">
        <v>46.6</v>
      </c>
      <c r="N276" s="36">
        <v>8.3000000000000007</v>
      </c>
      <c r="O276" s="36">
        <v>0.6</v>
      </c>
    </row>
    <row r="277" spans="1:15" ht="16.2" thickBot="1" x14ac:dyDescent="0.35">
      <c r="A277" s="17">
        <v>512</v>
      </c>
      <c r="B277" s="51" t="s">
        <v>94</v>
      </c>
      <c r="C277" s="98">
        <v>200</v>
      </c>
      <c r="D277" s="99">
        <v>0.3</v>
      </c>
      <c r="E277" s="99">
        <v>0</v>
      </c>
      <c r="F277" s="100">
        <v>20.100000000000001</v>
      </c>
      <c r="G277" s="101">
        <v>81</v>
      </c>
      <c r="H277" s="99">
        <v>0</v>
      </c>
      <c r="I277" s="99">
        <v>0.8</v>
      </c>
      <c r="J277" s="100">
        <v>0</v>
      </c>
      <c r="K277" s="101">
        <v>0</v>
      </c>
      <c r="L277" s="99">
        <v>10</v>
      </c>
      <c r="M277" s="99">
        <v>6</v>
      </c>
      <c r="N277" s="100">
        <v>3</v>
      </c>
      <c r="O277" s="101">
        <v>0.6</v>
      </c>
    </row>
    <row r="278" spans="1:15" ht="15" thickBot="1" x14ac:dyDescent="0.35">
      <c r="A278" s="17"/>
      <c r="B278" s="18" t="s">
        <v>8</v>
      </c>
      <c r="C278" s="19">
        <f>SUM(C276:C277)</f>
        <v>300</v>
      </c>
      <c r="D278" s="20">
        <f>D276+D277</f>
        <v>6.3</v>
      </c>
      <c r="E278" s="20">
        <f t="shared" ref="E278:F278" si="32">E276+E277</f>
        <v>2.83</v>
      </c>
      <c r="F278" s="20">
        <f t="shared" si="32"/>
        <v>57.1</v>
      </c>
      <c r="G278" s="20">
        <f>G276+G277</f>
        <v>277.7</v>
      </c>
      <c r="H278" s="20">
        <f t="shared" ref="H278:O278" si="33">H276+H277</f>
        <v>0.08</v>
      </c>
      <c r="I278" s="20">
        <f t="shared" si="33"/>
        <v>0.8</v>
      </c>
      <c r="J278" s="20">
        <f t="shared" si="33"/>
        <v>0.16</v>
      </c>
      <c r="K278" s="20">
        <f t="shared" si="33"/>
        <v>0.83</v>
      </c>
      <c r="L278" s="20">
        <f t="shared" si="33"/>
        <v>21.6</v>
      </c>
      <c r="M278" s="20">
        <f t="shared" si="33"/>
        <v>52.6</v>
      </c>
      <c r="N278" s="20">
        <f t="shared" si="33"/>
        <v>11.3</v>
      </c>
      <c r="O278" s="20">
        <f t="shared" si="33"/>
        <v>1.2</v>
      </c>
    </row>
    <row r="279" spans="1:15" ht="15" thickBot="1" x14ac:dyDescent="0.35">
      <c r="A279" s="2"/>
      <c r="B279" s="18" t="s">
        <v>76</v>
      </c>
      <c r="C279" s="20"/>
      <c r="D279" s="20">
        <f>D264+D274+D278</f>
        <v>57.93</v>
      </c>
      <c r="E279" s="20">
        <f t="shared" ref="E279:O279" si="34">E264+E274+E278</f>
        <v>71.569999999999993</v>
      </c>
      <c r="F279" s="20">
        <f t="shared" si="34"/>
        <v>227.13</v>
      </c>
      <c r="G279" s="20">
        <f>G264+G274+G278</f>
        <v>1785.3</v>
      </c>
      <c r="H279" s="20">
        <f t="shared" si="34"/>
        <v>0.69</v>
      </c>
      <c r="I279" s="20">
        <f t="shared" si="34"/>
        <v>42.679999999999993</v>
      </c>
      <c r="J279" s="20">
        <f t="shared" si="34"/>
        <v>0.4</v>
      </c>
      <c r="K279" s="20">
        <f t="shared" si="34"/>
        <v>10.569999999999999</v>
      </c>
      <c r="L279" s="20">
        <f t="shared" si="34"/>
        <v>572.80000000000007</v>
      </c>
      <c r="M279" s="20">
        <f t="shared" si="34"/>
        <v>894.1</v>
      </c>
      <c r="N279" s="20">
        <f t="shared" si="34"/>
        <v>207.25</v>
      </c>
      <c r="O279" s="20">
        <f t="shared" si="34"/>
        <v>12.75</v>
      </c>
    </row>
    <row r="280" spans="1:15" x14ac:dyDescent="0.3">
      <c r="A280" s="24" t="s">
        <v>75</v>
      </c>
      <c r="B280" s="1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1"/>
      <c r="O280" s="1"/>
    </row>
    <row r="281" spans="1:15" x14ac:dyDescent="0.3">
      <c r="A281" s="26" t="s">
        <v>73</v>
      </c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1"/>
      <c r="O281" s="1"/>
    </row>
    <row r="282" spans="1:15" x14ac:dyDescent="0.3">
      <c r="A282" s="27" t="s">
        <v>74</v>
      </c>
      <c r="B282" s="25"/>
      <c r="C282" s="27"/>
      <c r="D282" s="27"/>
      <c r="E282" s="27"/>
      <c r="F282" s="27"/>
      <c r="G282" s="25"/>
      <c r="H282" s="27"/>
      <c r="I282" s="27"/>
      <c r="J282" s="27"/>
      <c r="K282" s="27"/>
      <c r="L282" s="27"/>
      <c r="M282" s="27"/>
    </row>
    <row r="283" spans="1:15" ht="15" x14ac:dyDescent="0.25">
      <c r="B283" s="27"/>
      <c r="G283" s="1"/>
    </row>
    <row r="284" spans="1:15" ht="15" x14ac:dyDescent="0.25">
      <c r="G284" s="1"/>
    </row>
    <row r="285" spans="1:15" ht="15" x14ac:dyDescent="0.25">
      <c r="G285" s="1"/>
    </row>
    <row r="286" spans="1:15" ht="15" x14ac:dyDescent="0.25">
      <c r="G286" s="1"/>
    </row>
    <row r="287" spans="1:15" ht="15" x14ac:dyDescent="0.25">
      <c r="G287" s="1"/>
    </row>
    <row r="288" spans="1:15" ht="15" x14ac:dyDescent="0.25">
      <c r="G288" s="1"/>
    </row>
    <row r="289" spans="1:15" ht="15" x14ac:dyDescent="0.25">
      <c r="G289" s="1"/>
    </row>
    <row r="290" spans="1:15" x14ac:dyDescent="0.3">
      <c r="A290" s="23"/>
      <c r="C290" s="23" t="s">
        <v>150</v>
      </c>
      <c r="D290" s="23"/>
      <c r="E290" s="23"/>
      <c r="F290" s="23"/>
      <c r="G290" s="29"/>
      <c r="H290" s="23"/>
      <c r="I290" s="23"/>
      <c r="J290" s="23"/>
      <c r="K290" s="23"/>
      <c r="L290" s="23"/>
      <c r="M290" s="23"/>
      <c r="N290" s="23"/>
      <c r="O290" s="23"/>
    </row>
    <row r="291" spans="1:15" ht="15" thickBot="1" x14ac:dyDescent="0.35">
      <c r="A291" s="23"/>
      <c r="B291" s="23" t="s">
        <v>42</v>
      </c>
      <c r="C291" s="23" t="s">
        <v>123</v>
      </c>
      <c r="D291" s="23"/>
      <c r="E291" s="23"/>
      <c r="F291" s="23"/>
      <c r="G291" s="29"/>
      <c r="H291" s="23"/>
      <c r="I291" s="23"/>
      <c r="J291" s="23"/>
      <c r="K291" s="23"/>
      <c r="L291" s="23"/>
      <c r="M291" s="23"/>
      <c r="N291" s="23"/>
      <c r="O291" s="23"/>
    </row>
    <row r="292" spans="1:15" ht="27" thickBot="1" x14ac:dyDescent="0.35">
      <c r="A292" s="133" t="s">
        <v>0</v>
      </c>
      <c r="B292" s="23" t="s">
        <v>38</v>
      </c>
      <c r="C292" s="4" t="s">
        <v>13</v>
      </c>
      <c r="D292" s="135" t="s">
        <v>14</v>
      </c>
      <c r="E292" s="135"/>
      <c r="F292" s="136"/>
      <c r="G292" s="137" t="s">
        <v>15</v>
      </c>
      <c r="H292" s="139" t="s">
        <v>20</v>
      </c>
      <c r="I292" s="135"/>
      <c r="J292" s="135"/>
      <c r="K292" s="6"/>
      <c r="L292" s="139" t="s">
        <v>21</v>
      </c>
      <c r="M292" s="135"/>
      <c r="N292" s="135"/>
      <c r="O292" s="6"/>
    </row>
    <row r="293" spans="1:15" ht="15" thickBot="1" x14ac:dyDescent="0.35">
      <c r="A293" s="134"/>
      <c r="B293" s="140" t="s">
        <v>1</v>
      </c>
      <c r="C293" s="5"/>
      <c r="D293" s="5" t="s">
        <v>2</v>
      </c>
      <c r="E293" s="5" t="s">
        <v>3</v>
      </c>
      <c r="F293" s="5" t="s">
        <v>4</v>
      </c>
      <c r="G293" s="138"/>
      <c r="H293" s="7" t="s">
        <v>16</v>
      </c>
      <c r="I293" s="6" t="s">
        <v>17</v>
      </c>
      <c r="J293" s="6" t="s">
        <v>18</v>
      </c>
      <c r="K293" s="6" t="s">
        <v>19</v>
      </c>
      <c r="L293" s="7" t="s">
        <v>23</v>
      </c>
      <c r="M293" s="6" t="s">
        <v>24</v>
      </c>
      <c r="N293" s="6" t="s">
        <v>25</v>
      </c>
      <c r="O293" s="6" t="s">
        <v>26</v>
      </c>
    </row>
    <row r="294" spans="1:15" ht="15" thickBot="1" x14ac:dyDescent="0.35">
      <c r="A294" s="114">
        <v>1</v>
      </c>
      <c r="B294" s="141"/>
      <c r="C294" s="8">
        <v>3</v>
      </c>
      <c r="D294" s="8">
        <v>4</v>
      </c>
      <c r="E294" s="9">
        <v>5</v>
      </c>
      <c r="F294" s="6">
        <v>6</v>
      </c>
      <c r="G294" s="30">
        <v>7</v>
      </c>
      <c r="H294" s="10">
        <v>8</v>
      </c>
      <c r="I294" s="113">
        <v>9</v>
      </c>
      <c r="J294" s="113">
        <v>10</v>
      </c>
      <c r="K294" s="113">
        <v>11</v>
      </c>
      <c r="L294" s="10">
        <v>12</v>
      </c>
      <c r="M294" s="113">
        <v>13</v>
      </c>
      <c r="N294" s="113">
        <v>14</v>
      </c>
      <c r="O294" s="113">
        <v>15</v>
      </c>
    </row>
    <row r="295" spans="1:15" ht="15.75" thickBot="1" x14ac:dyDescent="0.3">
      <c r="A295" s="11"/>
      <c r="B295" s="113">
        <v>2</v>
      </c>
      <c r="C295" s="13"/>
      <c r="D295" s="14"/>
      <c r="E295" s="15"/>
      <c r="F295" s="16"/>
      <c r="G295" s="31"/>
      <c r="H295" s="14"/>
      <c r="I295" s="14"/>
      <c r="J295" s="14"/>
      <c r="K295" s="14"/>
      <c r="L295" s="14"/>
      <c r="M295" s="14"/>
      <c r="N295" s="14"/>
      <c r="O295" s="14"/>
    </row>
    <row r="296" spans="1:15" ht="16.2" thickBot="1" x14ac:dyDescent="0.35">
      <c r="A296" s="58"/>
      <c r="B296" s="12" t="s">
        <v>43</v>
      </c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</row>
    <row r="297" spans="1:15" ht="16.2" thickBot="1" x14ac:dyDescent="0.35">
      <c r="A297" s="53">
        <v>405</v>
      </c>
      <c r="B297" s="41" t="s">
        <v>145</v>
      </c>
      <c r="C297" s="42">
        <v>120</v>
      </c>
      <c r="D297" s="41">
        <v>13.6</v>
      </c>
      <c r="E297" s="41">
        <v>13.5</v>
      </c>
      <c r="F297" s="42">
        <v>4.0999999999999996</v>
      </c>
      <c r="G297" s="41">
        <v>192</v>
      </c>
      <c r="H297" s="41">
        <v>0.02</v>
      </c>
      <c r="I297" s="41">
        <v>2.2999999999999998</v>
      </c>
      <c r="J297" s="42">
        <v>0.03</v>
      </c>
      <c r="K297" s="41">
        <v>0.5</v>
      </c>
      <c r="L297" s="41">
        <v>34</v>
      </c>
      <c r="M297" s="42">
        <v>90</v>
      </c>
      <c r="N297" s="54">
        <v>16</v>
      </c>
      <c r="O297" s="54">
        <v>1</v>
      </c>
    </row>
    <row r="298" spans="1:15" ht="16.2" thickBot="1" x14ac:dyDescent="0.35">
      <c r="A298" s="34">
        <v>291</v>
      </c>
      <c r="B298" s="51" t="s">
        <v>46</v>
      </c>
      <c r="C298" s="36">
        <v>180</v>
      </c>
      <c r="D298" s="35">
        <v>6.78</v>
      </c>
      <c r="E298" s="35">
        <v>0.81</v>
      </c>
      <c r="F298" s="36">
        <v>34.799999999999997</v>
      </c>
      <c r="G298" s="35">
        <v>173.9</v>
      </c>
      <c r="H298" s="35">
        <v>6.8000000000000005E-2</v>
      </c>
      <c r="I298" s="35">
        <v>1.7999999999999999E-2</v>
      </c>
      <c r="J298" s="36">
        <v>0</v>
      </c>
      <c r="K298" s="35">
        <v>0.95</v>
      </c>
      <c r="L298" s="35">
        <v>6.84</v>
      </c>
      <c r="M298" s="36">
        <v>0.43</v>
      </c>
      <c r="N298" s="37">
        <v>9.7200000000000006</v>
      </c>
      <c r="O298" s="37">
        <v>0.94</v>
      </c>
    </row>
    <row r="299" spans="1:15" ht="16.2" thickBot="1" x14ac:dyDescent="0.35">
      <c r="A299" s="34">
        <v>110</v>
      </c>
      <c r="B299" s="79" t="s">
        <v>30</v>
      </c>
      <c r="C299" s="48">
        <v>30</v>
      </c>
      <c r="D299" s="61">
        <v>1.98</v>
      </c>
      <c r="E299" s="61">
        <v>0.36</v>
      </c>
      <c r="F299" s="48">
        <v>10.199999999999999</v>
      </c>
      <c r="G299" s="61">
        <v>54.3</v>
      </c>
      <c r="H299" s="61">
        <v>5.3999999999999999E-2</v>
      </c>
      <c r="I299" s="61">
        <v>0</v>
      </c>
      <c r="J299" s="48">
        <v>0</v>
      </c>
      <c r="K299" s="61">
        <v>0</v>
      </c>
      <c r="L299" s="61">
        <v>10.5</v>
      </c>
      <c r="M299" s="48">
        <v>47.4</v>
      </c>
      <c r="N299" s="48">
        <v>14.1</v>
      </c>
      <c r="O299" s="48">
        <v>1.17</v>
      </c>
    </row>
    <row r="300" spans="1:15" ht="16.2" thickBot="1" x14ac:dyDescent="0.35">
      <c r="A300" s="60">
        <v>493</v>
      </c>
      <c r="B300" s="61" t="s">
        <v>110</v>
      </c>
      <c r="C300" s="66">
        <v>200</v>
      </c>
      <c r="D300" s="48">
        <v>0.1</v>
      </c>
      <c r="E300" s="61">
        <v>0</v>
      </c>
      <c r="F300" s="48">
        <v>15</v>
      </c>
      <c r="G300" s="61">
        <v>60</v>
      </c>
      <c r="H300" s="61">
        <v>0</v>
      </c>
      <c r="I300" s="61">
        <v>0</v>
      </c>
      <c r="J300" s="48">
        <v>0</v>
      </c>
      <c r="K300" s="61">
        <v>0</v>
      </c>
      <c r="L300" s="61">
        <v>11</v>
      </c>
      <c r="M300" s="48">
        <v>3</v>
      </c>
      <c r="N300" s="48">
        <v>1</v>
      </c>
      <c r="O300" s="103">
        <v>0.3</v>
      </c>
    </row>
    <row r="301" spans="1:15" ht="16.5" thickBot="1" x14ac:dyDescent="0.3">
      <c r="A301" s="17"/>
      <c r="B301" s="61"/>
      <c r="C301" s="19">
        <f>SUM(C297:C300)</f>
        <v>530</v>
      </c>
      <c r="D301" s="20">
        <f t="shared" ref="D301:O301" si="35">SUM(D296:D300)</f>
        <v>22.46</v>
      </c>
      <c r="E301" s="20">
        <f t="shared" si="35"/>
        <v>14.67</v>
      </c>
      <c r="F301" s="21">
        <f t="shared" si="35"/>
        <v>64.099999999999994</v>
      </c>
      <c r="G301" s="22">
        <f t="shared" si="35"/>
        <v>480.2</v>
      </c>
      <c r="H301" s="20">
        <f t="shared" si="35"/>
        <v>0.14200000000000002</v>
      </c>
      <c r="I301" s="20">
        <f t="shared" si="35"/>
        <v>2.3179999999999996</v>
      </c>
      <c r="J301" s="21">
        <f t="shared" si="35"/>
        <v>0.03</v>
      </c>
      <c r="K301" s="22">
        <f t="shared" si="35"/>
        <v>1.45</v>
      </c>
      <c r="L301" s="20">
        <f t="shared" si="35"/>
        <v>62.34</v>
      </c>
      <c r="M301" s="20">
        <f t="shared" si="35"/>
        <v>140.83000000000001</v>
      </c>
      <c r="N301" s="21">
        <f t="shared" si="35"/>
        <v>40.82</v>
      </c>
      <c r="O301" s="22">
        <f t="shared" si="35"/>
        <v>3.4099999999999997</v>
      </c>
    </row>
    <row r="302" spans="1:15" ht="15" thickBot="1" x14ac:dyDescent="0.35">
      <c r="A302" s="11"/>
      <c r="B302" s="18" t="s">
        <v>8</v>
      </c>
      <c r="C302" s="92"/>
      <c r="D302" s="31"/>
      <c r="E302" s="105"/>
      <c r="F302" s="106"/>
      <c r="G302" s="31"/>
      <c r="H302" s="31"/>
      <c r="I302" s="31"/>
      <c r="J302" s="31"/>
      <c r="K302" s="31"/>
      <c r="L302" s="31"/>
      <c r="M302" s="31"/>
      <c r="N302" s="31"/>
      <c r="O302" s="31"/>
    </row>
    <row r="303" spans="1:15" ht="16.2" thickBot="1" x14ac:dyDescent="0.35">
      <c r="A303" s="34"/>
      <c r="B303" s="12" t="s">
        <v>69</v>
      </c>
      <c r="C303" s="36"/>
      <c r="D303" s="35"/>
      <c r="E303" s="35"/>
      <c r="F303" s="36"/>
      <c r="G303" s="35"/>
      <c r="H303" s="35"/>
      <c r="I303" s="35"/>
      <c r="J303" s="36"/>
      <c r="K303" s="35"/>
      <c r="L303" s="35"/>
      <c r="M303" s="36"/>
      <c r="N303" s="36"/>
      <c r="O303" s="36"/>
    </row>
    <row r="304" spans="1:15" ht="16.2" thickBot="1" x14ac:dyDescent="0.35">
      <c r="A304" s="34">
        <v>48</v>
      </c>
      <c r="B304" s="35" t="s">
        <v>146</v>
      </c>
      <c r="C304" s="65">
        <v>100</v>
      </c>
      <c r="D304" s="35">
        <v>1.6</v>
      </c>
      <c r="E304" s="35">
        <v>10.1</v>
      </c>
      <c r="F304" s="36">
        <v>3</v>
      </c>
      <c r="G304" s="35">
        <v>109</v>
      </c>
      <c r="H304" s="35">
        <v>0.02</v>
      </c>
      <c r="I304" s="35">
        <v>18.899999999999999</v>
      </c>
      <c r="J304" s="36">
        <v>0</v>
      </c>
      <c r="K304" s="35">
        <v>4.5</v>
      </c>
      <c r="L304" s="35">
        <v>43</v>
      </c>
      <c r="M304" s="36">
        <v>32</v>
      </c>
      <c r="N304" s="37">
        <v>15</v>
      </c>
      <c r="O304" s="37">
        <v>0.6</v>
      </c>
    </row>
    <row r="305" spans="1:15" ht="16.2" thickBot="1" x14ac:dyDescent="0.35">
      <c r="A305" s="53">
        <v>143</v>
      </c>
      <c r="B305" s="35" t="s">
        <v>116</v>
      </c>
      <c r="C305" s="42">
        <v>250</v>
      </c>
      <c r="D305" s="41">
        <v>3.67</v>
      </c>
      <c r="E305" s="41">
        <v>4.4000000000000004</v>
      </c>
      <c r="F305" s="42">
        <v>15.27</v>
      </c>
      <c r="G305" s="41">
        <v>115.5</v>
      </c>
      <c r="H305" s="41">
        <v>0.11</v>
      </c>
      <c r="I305" s="41">
        <v>15.7</v>
      </c>
      <c r="J305" s="42">
        <v>0.04</v>
      </c>
      <c r="K305" s="41">
        <v>0.25</v>
      </c>
      <c r="L305" s="41">
        <v>49.75</v>
      </c>
      <c r="M305" s="42">
        <v>100.25</v>
      </c>
      <c r="N305" s="54">
        <v>33.5</v>
      </c>
      <c r="O305" s="54">
        <v>1.45</v>
      </c>
    </row>
    <row r="306" spans="1:15" ht="16.2" thickBot="1" x14ac:dyDescent="0.35">
      <c r="A306" s="34">
        <v>343</v>
      </c>
      <c r="B306" s="35" t="s">
        <v>117</v>
      </c>
      <c r="C306" s="36">
        <v>120</v>
      </c>
      <c r="D306" s="35">
        <v>11.4</v>
      </c>
      <c r="E306" s="35">
        <v>6.17</v>
      </c>
      <c r="F306" s="36">
        <v>5.4</v>
      </c>
      <c r="G306" s="35">
        <v>122.54</v>
      </c>
      <c r="H306" s="35">
        <v>7.6999999999999999E-2</v>
      </c>
      <c r="I306" s="35">
        <v>4.03</v>
      </c>
      <c r="J306" s="36">
        <v>8.0000000000000002E-3</v>
      </c>
      <c r="K306" s="35">
        <v>3.6</v>
      </c>
      <c r="L306" s="35">
        <v>30</v>
      </c>
      <c r="M306" s="36">
        <v>174</v>
      </c>
      <c r="N306" s="37">
        <v>33.4</v>
      </c>
      <c r="O306" s="37">
        <v>0.68</v>
      </c>
    </row>
    <row r="307" spans="1:15" ht="16.2" thickBot="1" x14ac:dyDescent="0.35">
      <c r="A307" s="60">
        <v>426</v>
      </c>
      <c r="B307" s="79" t="s">
        <v>118</v>
      </c>
      <c r="C307" s="48">
        <v>180</v>
      </c>
      <c r="D307" s="61">
        <v>3.42</v>
      </c>
      <c r="E307" s="61">
        <v>8.82</v>
      </c>
      <c r="F307" s="48">
        <v>22.86</v>
      </c>
      <c r="G307" s="61">
        <v>183.6</v>
      </c>
      <c r="H307" s="61">
        <v>0.18</v>
      </c>
      <c r="I307" s="61">
        <v>25</v>
      </c>
      <c r="J307" s="48">
        <v>0.05</v>
      </c>
      <c r="K307" s="61">
        <v>0.18</v>
      </c>
      <c r="L307" s="61">
        <v>19.8</v>
      </c>
      <c r="M307" s="48">
        <v>93.6</v>
      </c>
      <c r="N307" s="48">
        <v>36</v>
      </c>
      <c r="O307" s="48">
        <v>1.44</v>
      </c>
    </row>
    <row r="308" spans="1:15" ht="16.2" thickBot="1" x14ac:dyDescent="0.35">
      <c r="A308" s="34">
        <v>110</v>
      </c>
      <c r="B308" s="79" t="s">
        <v>30</v>
      </c>
      <c r="C308" s="48">
        <v>30</v>
      </c>
      <c r="D308" s="61">
        <v>1.98</v>
      </c>
      <c r="E308" s="61">
        <v>0.36</v>
      </c>
      <c r="F308" s="48">
        <v>10.199999999999999</v>
      </c>
      <c r="G308" s="61">
        <v>54.3</v>
      </c>
      <c r="H308" s="61">
        <v>5.3999999999999999E-2</v>
      </c>
      <c r="I308" s="61">
        <v>0</v>
      </c>
      <c r="J308" s="48">
        <v>0</v>
      </c>
      <c r="K308" s="61">
        <v>0</v>
      </c>
      <c r="L308" s="61">
        <v>10.5</v>
      </c>
      <c r="M308" s="48">
        <v>47.4</v>
      </c>
      <c r="N308" s="48">
        <v>14.1</v>
      </c>
      <c r="O308" s="48">
        <v>1.17</v>
      </c>
    </row>
    <row r="309" spans="1:15" ht="16.2" thickBot="1" x14ac:dyDescent="0.35">
      <c r="A309" s="38">
        <v>111</v>
      </c>
      <c r="B309" s="109" t="s">
        <v>10</v>
      </c>
      <c r="C309" s="110">
        <v>30</v>
      </c>
      <c r="D309" s="39">
        <v>2.25</v>
      </c>
      <c r="E309" s="41">
        <v>0.87</v>
      </c>
      <c r="F309" s="42">
        <v>16.02</v>
      </c>
      <c r="G309" s="39">
        <v>78.599999999999994</v>
      </c>
      <c r="H309" s="39">
        <v>0.03</v>
      </c>
      <c r="I309" s="41">
        <v>0</v>
      </c>
      <c r="J309" s="42">
        <v>0</v>
      </c>
      <c r="K309" s="39">
        <v>0.51</v>
      </c>
      <c r="L309" s="41">
        <v>5.7</v>
      </c>
      <c r="M309" s="42">
        <v>19.5</v>
      </c>
      <c r="N309" s="36">
        <v>3.9</v>
      </c>
      <c r="O309" s="36">
        <v>0.36</v>
      </c>
    </row>
    <row r="310" spans="1:15" ht="16.2" thickBot="1" x14ac:dyDescent="0.35">
      <c r="A310" s="75">
        <v>508</v>
      </c>
      <c r="B310" s="35" t="s">
        <v>47</v>
      </c>
      <c r="C310" s="36">
        <v>200</v>
      </c>
      <c r="D310" s="35">
        <v>0.5</v>
      </c>
      <c r="E310" s="35">
        <v>0</v>
      </c>
      <c r="F310" s="36">
        <v>27</v>
      </c>
      <c r="G310" s="35">
        <v>110</v>
      </c>
      <c r="H310" s="35">
        <v>0.01</v>
      </c>
      <c r="I310" s="35">
        <v>0.5</v>
      </c>
      <c r="J310" s="36">
        <v>0</v>
      </c>
      <c r="K310" s="35">
        <v>0</v>
      </c>
      <c r="L310" s="35">
        <v>28</v>
      </c>
      <c r="M310" s="36">
        <v>19</v>
      </c>
      <c r="N310" s="36">
        <v>7</v>
      </c>
      <c r="O310" s="36">
        <v>1.5</v>
      </c>
    </row>
    <row r="311" spans="1:15" ht="15" thickBot="1" x14ac:dyDescent="0.35">
      <c r="A311" s="11"/>
      <c r="B311" s="18" t="s">
        <v>8</v>
      </c>
      <c r="C311" s="111">
        <f>SUM(C304:C310)</f>
        <v>910</v>
      </c>
      <c r="D311" s="20">
        <f>SUM(D304:D310)</f>
        <v>24.820000000000004</v>
      </c>
      <c r="E311" s="20">
        <f t="shared" ref="E311:O311" si="36">SUM(E304:E310)</f>
        <v>30.720000000000002</v>
      </c>
      <c r="F311" s="20">
        <f t="shared" si="36"/>
        <v>99.75</v>
      </c>
      <c r="G311" s="20">
        <f>SUM(G304:G310)</f>
        <v>773.54</v>
      </c>
      <c r="H311" s="20">
        <f t="shared" si="36"/>
        <v>0.48099999999999998</v>
      </c>
      <c r="I311" s="20">
        <f t="shared" si="36"/>
        <v>64.13</v>
      </c>
      <c r="J311" s="20">
        <f t="shared" si="36"/>
        <v>9.8000000000000004E-2</v>
      </c>
      <c r="K311" s="20">
        <f t="shared" si="36"/>
        <v>9.0399999999999991</v>
      </c>
      <c r="L311" s="20">
        <f t="shared" si="36"/>
        <v>186.75</v>
      </c>
      <c r="M311" s="20">
        <f t="shared" si="36"/>
        <v>485.75</v>
      </c>
      <c r="N311" s="20">
        <f t="shared" si="36"/>
        <v>142.9</v>
      </c>
      <c r="O311" s="20">
        <f t="shared" si="36"/>
        <v>7.2</v>
      </c>
    </row>
    <row r="312" spans="1:15" ht="16.2" thickBot="1" x14ac:dyDescent="0.35">
      <c r="A312" s="34"/>
      <c r="B312" s="12" t="s">
        <v>70</v>
      </c>
      <c r="C312" s="36"/>
      <c r="D312" s="35"/>
      <c r="E312" s="43"/>
      <c r="F312" s="37"/>
      <c r="G312" s="35"/>
      <c r="H312" s="35"/>
      <c r="I312" s="43"/>
      <c r="J312" s="37"/>
      <c r="K312" s="35"/>
      <c r="L312" s="43"/>
      <c r="M312" s="37"/>
      <c r="N312" s="36"/>
      <c r="O312" s="36"/>
    </row>
    <row r="313" spans="1:15" ht="16.2" thickBot="1" x14ac:dyDescent="0.35">
      <c r="A313" s="58">
        <v>515</v>
      </c>
      <c r="B313" s="59" t="s">
        <v>79</v>
      </c>
      <c r="C313" s="37">
        <v>200</v>
      </c>
      <c r="D313" s="43">
        <v>5.8</v>
      </c>
      <c r="E313" s="43">
        <v>5</v>
      </c>
      <c r="F313" s="37">
        <v>9.6</v>
      </c>
      <c r="G313" s="43">
        <v>106</v>
      </c>
      <c r="H313" s="43">
        <v>0.08</v>
      </c>
      <c r="I313" s="43">
        <v>2.6</v>
      </c>
      <c r="J313" s="37">
        <v>0.04</v>
      </c>
      <c r="K313" s="43"/>
      <c r="L313" s="43">
        <v>240</v>
      </c>
      <c r="M313" s="37">
        <v>180</v>
      </c>
      <c r="N313" s="37">
        <v>28</v>
      </c>
      <c r="O313" s="37">
        <v>0.2</v>
      </c>
    </row>
    <row r="314" spans="1:15" ht="15" thickBot="1" x14ac:dyDescent="0.35">
      <c r="A314" s="17">
        <v>542</v>
      </c>
      <c r="B314" s="67" t="s">
        <v>119</v>
      </c>
      <c r="C314" s="19">
        <v>100</v>
      </c>
      <c r="D314" s="20">
        <v>6</v>
      </c>
      <c r="E314" s="20">
        <v>5.3</v>
      </c>
      <c r="F314" s="21">
        <v>60</v>
      </c>
      <c r="G314" s="22">
        <v>316.7</v>
      </c>
      <c r="H314" s="20">
        <v>0.06</v>
      </c>
      <c r="I314" s="20">
        <v>0.16</v>
      </c>
      <c r="J314" s="21">
        <v>0.05</v>
      </c>
      <c r="K314" s="22">
        <v>0.83</v>
      </c>
      <c r="L314" s="20">
        <v>18.3</v>
      </c>
      <c r="M314" s="20">
        <v>5.3</v>
      </c>
      <c r="N314" s="21">
        <v>10</v>
      </c>
      <c r="O314" s="22">
        <v>1.1599999999999999</v>
      </c>
    </row>
    <row r="315" spans="1:15" ht="15" thickBot="1" x14ac:dyDescent="0.35">
      <c r="A315" s="17"/>
      <c r="B315" s="18" t="s">
        <v>8</v>
      </c>
      <c r="C315" s="19">
        <f>SUM(C313:C314)</f>
        <v>300</v>
      </c>
      <c r="D315" s="20">
        <f>D313+D314</f>
        <v>11.8</v>
      </c>
      <c r="E315" s="20">
        <f t="shared" ref="E315:O315" si="37">E313+E314</f>
        <v>10.3</v>
      </c>
      <c r="F315" s="20">
        <f t="shared" si="37"/>
        <v>69.599999999999994</v>
      </c>
      <c r="G315" s="20">
        <f t="shared" si="37"/>
        <v>422.7</v>
      </c>
      <c r="H315" s="20">
        <f t="shared" si="37"/>
        <v>0.14000000000000001</v>
      </c>
      <c r="I315" s="20">
        <f t="shared" si="37"/>
        <v>2.7600000000000002</v>
      </c>
      <c r="J315" s="20">
        <f t="shared" si="37"/>
        <v>0.09</v>
      </c>
      <c r="K315" s="20">
        <f t="shared" si="37"/>
        <v>0.83</v>
      </c>
      <c r="L315" s="20">
        <f t="shared" si="37"/>
        <v>258.3</v>
      </c>
      <c r="M315" s="20">
        <f t="shared" si="37"/>
        <v>185.3</v>
      </c>
      <c r="N315" s="20">
        <f t="shared" si="37"/>
        <v>38</v>
      </c>
      <c r="O315" s="20">
        <f t="shared" si="37"/>
        <v>1.3599999999999999</v>
      </c>
    </row>
    <row r="316" spans="1:15" ht="15" thickBot="1" x14ac:dyDescent="0.35">
      <c r="A316" s="3"/>
      <c r="B316" s="18" t="s">
        <v>76</v>
      </c>
      <c r="C316" s="1"/>
      <c r="D316" s="20">
        <f t="shared" ref="D316:O316" si="38">D301+D311+D315</f>
        <v>59.08</v>
      </c>
      <c r="E316" s="20">
        <f>E301+E311+E315</f>
        <v>55.69</v>
      </c>
      <c r="F316" s="20">
        <f t="shared" si="38"/>
        <v>233.45</v>
      </c>
      <c r="G316" s="20">
        <f t="shared" si="38"/>
        <v>1676.44</v>
      </c>
      <c r="H316" s="20">
        <f t="shared" si="38"/>
        <v>0.76300000000000001</v>
      </c>
      <c r="I316" s="20">
        <f t="shared" si="38"/>
        <v>69.207999999999998</v>
      </c>
      <c r="J316" s="20">
        <f t="shared" si="38"/>
        <v>0.218</v>
      </c>
      <c r="K316" s="20">
        <f t="shared" si="38"/>
        <v>11.319999999999999</v>
      </c>
      <c r="L316" s="20">
        <f t="shared" si="38"/>
        <v>507.39</v>
      </c>
      <c r="M316" s="20">
        <f t="shared" si="38"/>
        <v>811.88000000000011</v>
      </c>
      <c r="N316" s="20">
        <f t="shared" si="38"/>
        <v>221.72</v>
      </c>
      <c r="O316" s="20">
        <f t="shared" si="38"/>
        <v>11.969999999999999</v>
      </c>
    </row>
    <row r="317" spans="1:15" x14ac:dyDescent="0.3">
      <c r="A317" s="24" t="s">
        <v>75</v>
      </c>
      <c r="B317" s="1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1"/>
      <c r="O317" s="1"/>
    </row>
    <row r="318" spans="1:15" x14ac:dyDescent="0.3">
      <c r="A318" s="26" t="s">
        <v>73</v>
      </c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</row>
    <row r="319" spans="1:15" x14ac:dyDescent="0.3">
      <c r="A319" s="27" t="s">
        <v>74</v>
      </c>
      <c r="B319" s="25"/>
      <c r="C319" s="27"/>
      <c r="D319" s="27"/>
      <c r="E319" s="27"/>
      <c r="F319" s="27"/>
      <c r="G319" s="25"/>
      <c r="H319" s="27"/>
      <c r="I319" s="27"/>
      <c r="J319" s="27"/>
      <c r="K319" s="27"/>
      <c r="L319" s="27"/>
      <c r="M319" s="27"/>
    </row>
    <row r="320" spans="1:15" ht="15" x14ac:dyDescent="0.25">
      <c r="A320" s="27"/>
      <c r="B320" s="25"/>
      <c r="C320" s="27"/>
      <c r="D320" s="27"/>
      <c r="E320" s="27"/>
      <c r="F320" s="27"/>
      <c r="G320" s="25"/>
      <c r="H320" s="27"/>
      <c r="I320" s="27"/>
      <c r="J320" s="27"/>
      <c r="K320" s="27"/>
      <c r="L320" s="27"/>
      <c r="M320" s="27"/>
    </row>
    <row r="321" spans="1:15" ht="15" x14ac:dyDescent="0.25">
      <c r="A321" s="27"/>
      <c r="B321" s="25"/>
      <c r="C321" s="27"/>
      <c r="D321" s="27"/>
      <c r="E321" s="27"/>
      <c r="F321" s="27"/>
      <c r="G321" s="25"/>
      <c r="H321" s="27"/>
      <c r="I321" s="27"/>
      <c r="J321" s="27"/>
      <c r="K321" s="27"/>
      <c r="L321" s="27"/>
      <c r="M321" s="27"/>
    </row>
    <row r="322" spans="1:15" ht="15" x14ac:dyDescent="0.25">
      <c r="A322" s="27"/>
      <c r="B322" s="25"/>
      <c r="C322" s="27"/>
      <c r="D322" s="27"/>
      <c r="E322" s="27"/>
      <c r="F322" s="27"/>
      <c r="G322" s="25"/>
      <c r="H322" s="27"/>
      <c r="I322" s="27"/>
      <c r="J322" s="27"/>
      <c r="K322" s="27"/>
      <c r="L322" s="27"/>
      <c r="M322" s="27"/>
    </row>
    <row r="323" spans="1:15" ht="15" x14ac:dyDescent="0.25">
      <c r="A323" s="27"/>
      <c r="B323" s="25"/>
      <c r="C323" s="27"/>
      <c r="D323" s="27"/>
      <c r="E323" s="27"/>
      <c r="F323" s="27"/>
      <c r="G323" s="25"/>
      <c r="H323" s="27"/>
      <c r="I323" s="27"/>
      <c r="J323" s="27"/>
      <c r="K323" s="27"/>
      <c r="L323" s="27"/>
      <c r="M323" s="27"/>
    </row>
    <row r="324" spans="1:15" ht="15" x14ac:dyDescent="0.25">
      <c r="A324" s="27"/>
      <c r="B324" s="25"/>
      <c r="C324" s="27"/>
      <c r="D324" s="27"/>
      <c r="E324" s="27"/>
      <c r="F324" s="27"/>
      <c r="G324" s="25"/>
      <c r="H324" s="27"/>
      <c r="I324" s="27"/>
      <c r="J324" s="27"/>
      <c r="K324" s="27"/>
      <c r="L324" s="27"/>
      <c r="M324" s="27"/>
    </row>
    <row r="325" spans="1:15" x14ac:dyDescent="0.3">
      <c r="A325" s="23"/>
      <c r="C325" s="23" t="s">
        <v>150</v>
      </c>
      <c r="D325" s="23"/>
      <c r="E325" s="23"/>
      <c r="F325" s="23"/>
      <c r="G325" s="29"/>
      <c r="H325" s="23"/>
      <c r="I325" s="23"/>
      <c r="J325" s="23"/>
      <c r="K325" s="23"/>
      <c r="L325" s="23"/>
      <c r="M325" s="23"/>
      <c r="N325" s="23"/>
      <c r="O325" s="23"/>
    </row>
    <row r="326" spans="1:15" ht="15" thickBot="1" x14ac:dyDescent="0.35">
      <c r="A326" s="23"/>
      <c r="B326" s="23" t="s">
        <v>44</v>
      </c>
      <c r="C326" s="23" t="s">
        <v>123</v>
      </c>
      <c r="D326" s="23"/>
      <c r="E326" s="23"/>
      <c r="F326" s="23"/>
      <c r="G326" s="29"/>
      <c r="H326" s="23"/>
      <c r="I326" s="23"/>
      <c r="J326" s="23"/>
      <c r="K326" s="23"/>
      <c r="L326" s="23"/>
      <c r="M326" s="23"/>
      <c r="N326" s="23"/>
      <c r="O326" s="23"/>
    </row>
    <row r="327" spans="1:15" ht="27" thickBot="1" x14ac:dyDescent="0.35">
      <c r="A327" s="133" t="s">
        <v>0</v>
      </c>
      <c r="B327" s="23" t="s">
        <v>38</v>
      </c>
      <c r="C327" s="4" t="s">
        <v>13</v>
      </c>
      <c r="D327" s="135" t="s">
        <v>14</v>
      </c>
      <c r="E327" s="135"/>
      <c r="F327" s="136"/>
      <c r="G327" s="137" t="s">
        <v>15</v>
      </c>
      <c r="H327" s="139" t="s">
        <v>20</v>
      </c>
      <c r="I327" s="135"/>
      <c r="J327" s="135"/>
      <c r="K327" s="6"/>
      <c r="L327" s="139" t="s">
        <v>21</v>
      </c>
      <c r="M327" s="135"/>
      <c r="N327" s="135"/>
      <c r="O327" s="6"/>
    </row>
    <row r="328" spans="1:15" ht="15" thickBot="1" x14ac:dyDescent="0.35">
      <c r="A328" s="134"/>
      <c r="B328" s="140" t="s">
        <v>1</v>
      </c>
      <c r="C328" s="5"/>
      <c r="D328" s="5" t="s">
        <v>2</v>
      </c>
      <c r="E328" s="5" t="s">
        <v>3</v>
      </c>
      <c r="F328" s="5" t="s">
        <v>4</v>
      </c>
      <c r="G328" s="138"/>
      <c r="H328" s="7" t="s">
        <v>16</v>
      </c>
      <c r="I328" s="6" t="s">
        <v>17</v>
      </c>
      <c r="J328" s="6" t="s">
        <v>18</v>
      </c>
      <c r="K328" s="6" t="s">
        <v>19</v>
      </c>
      <c r="L328" s="7" t="s">
        <v>23</v>
      </c>
      <c r="M328" s="6" t="s">
        <v>24</v>
      </c>
      <c r="N328" s="6" t="s">
        <v>25</v>
      </c>
      <c r="O328" s="6" t="s">
        <v>26</v>
      </c>
    </row>
    <row r="329" spans="1:15" ht="15" thickBot="1" x14ac:dyDescent="0.35">
      <c r="A329" s="114">
        <v>1</v>
      </c>
      <c r="B329" s="141"/>
      <c r="C329" s="8">
        <v>3</v>
      </c>
      <c r="D329" s="8">
        <v>4</v>
      </c>
      <c r="E329" s="9">
        <v>5</v>
      </c>
      <c r="F329" s="6">
        <v>6</v>
      </c>
      <c r="G329" s="30">
        <v>7</v>
      </c>
      <c r="H329" s="10">
        <v>8</v>
      </c>
      <c r="I329" s="113">
        <v>9</v>
      </c>
      <c r="J329" s="113">
        <v>10</v>
      </c>
      <c r="K329" s="113">
        <v>11</v>
      </c>
      <c r="L329" s="10">
        <v>12</v>
      </c>
      <c r="M329" s="113">
        <v>13</v>
      </c>
      <c r="N329" s="113">
        <v>14</v>
      </c>
      <c r="O329" s="113">
        <v>15</v>
      </c>
    </row>
    <row r="330" spans="1:15" ht="15.75" thickBot="1" x14ac:dyDescent="0.3">
      <c r="A330" s="11"/>
      <c r="B330" s="113">
        <v>2</v>
      </c>
      <c r="C330" s="13"/>
      <c r="D330" s="14"/>
      <c r="E330" s="15"/>
      <c r="F330" s="16"/>
      <c r="G330" s="31"/>
      <c r="H330" s="14"/>
      <c r="I330" s="14"/>
      <c r="J330" s="14"/>
      <c r="K330" s="14"/>
      <c r="L330" s="14"/>
      <c r="M330" s="14"/>
      <c r="N330" s="14"/>
      <c r="O330" s="14"/>
    </row>
    <row r="331" spans="1:15" ht="16.2" thickBot="1" x14ac:dyDescent="0.35">
      <c r="A331" s="33"/>
      <c r="B331" s="12" t="s">
        <v>45</v>
      </c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1:15" ht="16.2" thickBot="1" x14ac:dyDescent="0.35">
      <c r="A332" s="60">
        <v>94</v>
      </c>
      <c r="B332" s="87" t="s">
        <v>78</v>
      </c>
      <c r="C332" s="64">
        <v>30</v>
      </c>
      <c r="D332" s="62">
        <v>1.2</v>
      </c>
      <c r="E332" s="62">
        <v>12.5</v>
      </c>
      <c r="F332" s="64">
        <v>7.5</v>
      </c>
      <c r="G332" s="62">
        <v>147</v>
      </c>
      <c r="H332" s="62">
        <v>0.02</v>
      </c>
      <c r="I332" s="62">
        <v>0</v>
      </c>
      <c r="J332" s="64">
        <v>0.09</v>
      </c>
      <c r="K332" s="62">
        <v>0.3</v>
      </c>
      <c r="L332" s="62">
        <v>5</v>
      </c>
      <c r="M332" s="64">
        <v>13</v>
      </c>
      <c r="N332" s="64">
        <v>2</v>
      </c>
      <c r="O332" s="64">
        <v>0.2</v>
      </c>
    </row>
    <row r="333" spans="1:15" ht="16.2" thickBot="1" x14ac:dyDescent="0.35">
      <c r="A333" s="34">
        <v>313</v>
      </c>
      <c r="B333" s="35" t="s">
        <v>77</v>
      </c>
      <c r="C333" s="36">
        <v>200</v>
      </c>
      <c r="D333" s="35">
        <v>24</v>
      </c>
      <c r="E333" s="35">
        <v>25.2</v>
      </c>
      <c r="F333" s="36">
        <v>23.9</v>
      </c>
      <c r="G333" s="35">
        <v>425</v>
      </c>
      <c r="H333" s="35">
        <v>7.0000000000000007E-2</v>
      </c>
      <c r="I333" s="35">
        <v>0.6</v>
      </c>
      <c r="J333" s="36">
        <v>0.2</v>
      </c>
      <c r="K333" s="35">
        <v>0.7</v>
      </c>
      <c r="L333" s="35">
        <v>297</v>
      </c>
      <c r="M333" s="36">
        <v>347</v>
      </c>
      <c r="N333" s="37">
        <v>38</v>
      </c>
      <c r="O333" s="37">
        <v>1</v>
      </c>
    </row>
    <row r="334" spans="1:15" ht="16.2" thickBot="1" x14ac:dyDescent="0.35">
      <c r="A334" s="34">
        <v>493</v>
      </c>
      <c r="B334" s="35" t="s">
        <v>22</v>
      </c>
      <c r="C334" s="66">
        <v>200</v>
      </c>
      <c r="D334" s="48">
        <v>0.1</v>
      </c>
      <c r="E334" s="61">
        <v>0</v>
      </c>
      <c r="F334" s="48">
        <v>15</v>
      </c>
      <c r="G334" s="61">
        <v>60</v>
      </c>
      <c r="H334" s="61">
        <v>0</v>
      </c>
      <c r="I334" s="61">
        <v>0</v>
      </c>
      <c r="J334" s="48">
        <v>0</v>
      </c>
      <c r="K334" s="61">
        <v>0</v>
      </c>
      <c r="L334" s="61">
        <v>11</v>
      </c>
      <c r="M334" s="48">
        <v>3</v>
      </c>
      <c r="N334" s="48">
        <v>1</v>
      </c>
      <c r="O334" s="103">
        <v>0.3</v>
      </c>
    </row>
    <row r="335" spans="1:15" ht="15" thickBot="1" x14ac:dyDescent="0.35">
      <c r="A335" s="11"/>
      <c r="B335" s="18" t="s">
        <v>8</v>
      </c>
      <c r="C335" s="111">
        <f>SUM(C332:C334)</f>
        <v>430</v>
      </c>
      <c r="D335" s="20">
        <f t="shared" ref="D335:O335" si="39">SUM(D331:D334)</f>
        <v>25.3</v>
      </c>
      <c r="E335" s="20">
        <f t="shared" si="39"/>
        <v>37.700000000000003</v>
      </c>
      <c r="F335" s="21">
        <f t="shared" si="39"/>
        <v>46.4</v>
      </c>
      <c r="G335" s="22">
        <f t="shared" si="39"/>
        <v>632</v>
      </c>
      <c r="H335" s="20">
        <f t="shared" si="39"/>
        <v>9.0000000000000011E-2</v>
      </c>
      <c r="I335" s="20">
        <f t="shared" si="39"/>
        <v>0.6</v>
      </c>
      <c r="J335" s="21">
        <f t="shared" si="39"/>
        <v>0.29000000000000004</v>
      </c>
      <c r="K335" s="22">
        <f t="shared" si="39"/>
        <v>1</v>
      </c>
      <c r="L335" s="20">
        <f t="shared" si="39"/>
        <v>313</v>
      </c>
      <c r="M335" s="20">
        <f t="shared" si="39"/>
        <v>363</v>
      </c>
      <c r="N335" s="21">
        <f t="shared" si="39"/>
        <v>41</v>
      </c>
      <c r="O335" s="22">
        <f t="shared" si="39"/>
        <v>1.5</v>
      </c>
    </row>
    <row r="336" spans="1:15" ht="16.2" thickBot="1" x14ac:dyDescent="0.35">
      <c r="A336" s="34"/>
      <c r="B336" s="12" t="s">
        <v>71</v>
      </c>
      <c r="C336" s="36"/>
      <c r="D336" s="35"/>
      <c r="E336" s="35"/>
      <c r="F336" s="36"/>
      <c r="G336" s="35"/>
      <c r="H336" s="35"/>
      <c r="I336" s="35"/>
      <c r="J336" s="36"/>
      <c r="K336" s="35"/>
      <c r="L336" s="35"/>
      <c r="M336" s="36"/>
      <c r="N336" s="36"/>
      <c r="O336" s="36"/>
    </row>
    <row r="337" spans="1:15" ht="16.2" thickBot="1" x14ac:dyDescent="0.35">
      <c r="A337" s="34">
        <v>175</v>
      </c>
      <c r="B337" s="35" t="s">
        <v>147</v>
      </c>
      <c r="C337" s="65">
        <v>100</v>
      </c>
      <c r="D337" s="35">
        <v>8.9</v>
      </c>
      <c r="E337" s="35">
        <v>5.6</v>
      </c>
      <c r="F337" s="36">
        <v>61.67</v>
      </c>
      <c r="G337" s="35">
        <v>332.9</v>
      </c>
      <c r="H337" s="35">
        <v>0.19</v>
      </c>
      <c r="I337" s="35">
        <v>0</v>
      </c>
      <c r="J337" s="36">
        <v>0.02</v>
      </c>
      <c r="K337" s="35">
        <v>0.7</v>
      </c>
      <c r="L337" s="35">
        <v>26.45</v>
      </c>
      <c r="M337" s="36">
        <v>196.1</v>
      </c>
      <c r="N337" s="37">
        <v>63.8</v>
      </c>
      <c r="O337" s="37">
        <v>3.03</v>
      </c>
    </row>
    <row r="338" spans="1:15" ht="16.2" thickBot="1" x14ac:dyDescent="0.35">
      <c r="A338" s="34">
        <v>152</v>
      </c>
      <c r="B338" s="35" t="s">
        <v>122</v>
      </c>
      <c r="C338" s="65">
        <v>250</v>
      </c>
      <c r="D338" s="35">
        <v>5.2</v>
      </c>
      <c r="E338" s="43">
        <v>1.98</v>
      </c>
      <c r="F338" s="44">
        <v>11.5</v>
      </c>
      <c r="G338" s="35">
        <v>84.6</v>
      </c>
      <c r="H338" s="39">
        <v>0.08</v>
      </c>
      <c r="I338" s="39">
        <v>7.08</v>
      </c>
      <c r="J338" s="40">
        <v>0.01</v>
      </c>
      <c r="K338" s="39">
        <v>0.44</v>
      </c>
      <c r="L338" s="39">
        <v>26.8</v>
      </c>
      <c r="M338" s="40">
        <v>106.4</v>
      </c>
      <c r="N338" s="36">
        <v>24.2</v>
      </c>
      <c r="O338" s="36">
        <v>0.8</v>
      </c>
    </row>
    <row r="339" spans="1:15" ht="16.2" thickBot="1" x14ac:dyDescent="0.35">
      <c r="A339" s="53">
        <v>367</v>
      </c>
      <c r="B339" s="41" t="s">
        <v>121</v>
      </c>
      <c r="C339" s="42">
        <v>100</v>
      </c>
      <c r="D339" s="41">
        <v>17.16</v>
      </c>
      <c r="E339" s="41">
        <v>18.3</v>
      </c>
      <c r="F339" s="42">
        <v>3.5</v>
      </c>
      <c r="G339" s="41">
        <v>247.5</v>
      </c>
      <c r="H339" s="41">
        <v>5.8000000000000003E-2</v>
      </c>
      <c r="I339" s="41">
        <v>10.8</v>
      </c>
      <c r="J339" s="42">
        <v>0.03</v>
      </c>
      <c r="K339" s="41">
        <v>0.57999999999999996</v>
      </c>
      <c r="L339" s="41">
        <v>14.16</v>
      </c>
      <c r="M339" s="42">
        <v>179.1</v>
      </c>
      <c r="N339" s="54">
        <v>25</v>
      </c>
      <c r="O339" s="54">
        <v>2.6</v>
      </c>
    </row>
    <row r="340" spans="1:15" ht="16.2" thickBot="1" x14ac:dyDescent="0.35">
      <c r="A340" s="60">
        <v>414</v>
      </c>
      <c r="B340" s="79" t="s">
        <v>29</v>
      </c>
      <c r="C340" s="48">
        <v>180</v>
      </c>
      <c r="D340" s="61">
        <v>4.4000000000000004</v>
      </c>
      <c r="E340" s="61">
        <v>7.29</v>
      </c>
      <c r="F340" s="48">
        <v>40.57</v>
      </c>
      <c r="G340" s="61">
        <v>245.5</v>
      </c>
      <c r="H340" s="61">
        <v>0.03</v>
      </c>
      <c r="I340" s="61">
        <v>0</v>
      </c>
      <c r="J340" s="48">
        <v>0.05</v>
      </c>
      <c r="K340" s="61">
        <v>0.34</v>
      </c>
      <c r="L340" s="61">
        <v>6.1</v>
      </c>
      <c r="M340" s="48">
        <v>8.5</v>
      </c>
      <c r="N340" s="48">
        <v>27.4</v>
      </c>
      <c r="O340" s="48">
        <v>0.6</v>
      </c>
    </row>
    <row r="341" spans="1:15" ht="16.2" thickBot="1" x14ac:dyDescent="0.35">
      <c r="A341" s="34">
        <v>110</v>
      </c>
      <c r="B341" s="79" t="s">
        <v>30</v>
      </c>
      <c r="C341" s="65">
        <v>30</v>
      </c>
      <c r="D341" s="61">
        <v>1.98</v>
      </c>
      <c r="E341" s="61">
        <v>0.36</v>
      </c>
      <c r="F341" s="48">
        <v>10.199999999999999</v>
      </c>
      <c r="G341" s="61">
        <v>54.3</v>
      </c>
      <c r="H341" s="61">
        <v>5.3999999999999999E-2</v>
      </c>
      <c r="I341" s="61">
        <v>0</v>
      </c>
      <c r="J341" s="48">
        <v>0</v>
      </c>
      <c r="K341" s="61">
        <v>0</v>
      </c>
      <c r="L341" s="61">
        <v>10.5</v>
      </c>
      <c r="M341" s="48">
        <v>47.4</v>
      </c>
      <c r="N341" s="48">
        <v>14.1</v>
      </c>
      <c r="O341" s="48">
        <v>1.17</v>
      </c>
    </row>
    <row r="342" spans="1:15" ht="16.2" thickBot="1" x14ac:dyDescent="0.35">
      <c r="A342" s="38">
        <v>111</v>
      </c>
      <c r="B342" s="109" t="s">
        <v>10</v>
      </c>
      <c r="C342" s="110">
        <v>30</v>
      </c>
      <c r="D342" s="39">
        <v>2.25</v>
      </c>
      <c r="E342" s="41">
        <v>0.87</v>
      </c>
      <c r="F342" s="42">
        <v>16.02</v>
      </c>
      <c r="G342" s="39">
        <v>78.599999999999994</v>
      </c>
      <c r="H342" s="39">
        <v>0.03</v>
      </c>
      <c r="I342" s="41">
        <v>0</v>
      </c>
      <c r="J342" s="42">
        <v>0</v>
      </c>
      <c r="K342" s="39">
        <v>0.51</v>
      </c>
      <c r="L342" s="41">
        <v>5.7</v>
      </c>
      <c r="M342" s="42">
        <v>19.5</v>
      </c>
      <c r="N342" s="36">
        <v>3.9</v>
      </c>
      <c r="O342" s="36">
        <v>0.36</v>
      </c>
    </row>
    <row r="343" spans="1:15" ht="16.2" thickBot="1" x14ac:dyDescent="0.35">
      <c r="A343" s="17">
        <v>503</v>
      </c>
      <c r="B343" s="73" t="s">
        <v>53</v>
      </c>
      <c r="C343" s="93">
        <v>200</v>
      </c>
      <c r="D343" s="94">
        <v>1.4</v>
      </c>
      <c r="E343" s="94">
        <v>0</v>
      </c>
      <c r="F343" s="95">
        <v>29</v>
      </c>
      <c r="G343" s="96">
        <v>122</v>
      </c>
      <c r="H343" s="94">
        <v>0</v>
      </c>
      <c r="I343" s="94">
        <v>0</v>
      </c>
      <c r="J343" s="95">
        <v>0</v>
      </c>
      <c r="K343" s="96">
        <v>0</v>
      </c>
      <c r="L343" s="94">
        <v>1</v>
      </c>
      <c r="M343" s="94">
        <v>0</v>
      </c>
      <c r="N343" s="95">
        <v>0</v>
      </c>
      <c r="O343" s="96">
        <v>0.1</v>
      </c>
    </row>
    <row r="344" spans="1:15" ht="15" thickBot="1" x14ac:dyDescent="0.35">
      <c r="A344" s="11"/>
      <c r="B344" s="18" t="s">
        <v>8</v>
      </c>
      <c r="C344" s="111">
        <f>SUM(C337:C343)</f>
        <v>890</v>
      </c>
      <c r="D344" s="20">
        <f>SUM(D337:D343)</f>
        <v>41.29</v>
      </c>
      <c r="E344" s="20">
        <f t="shared" ref="E344:O344" si="40">SUM(E337:E343)</f>
        <v>34.4</v>
      </c>
      <c r="F344" s="20">
        <f t="shared" si="40"/>
        <v>172.46</v>
      </c>
      <c r="G344" s="20">
        <f>SUM(G337:G343)</f>
        <v>1165.3999999999999</v>
      </c>
      <c r="H344" s="20">
        <f t="shared" si="40"/>
        <v>0.44199999999999995</v>
      </c>
      <c r="I344" s="20">
        <f t="shared" si="40"/>
        <v>17.880000000000003</v>
      </c>
      <c r="J344" s="20">
        <f t="shared" si="40"/>
        <v>0.11</v>
      </c>
      <c r="K344" s="20">
        <f t="shared" si="40"/>
        <v>2.5699999999999994</v>
      </c>
      <c r="L344" s="20">
        <f t="shared" si="40"/>
        <v>90.71</v>
      </c>
      <c r="M344" s="20">
        <f t="shared" si="40"/>
        <v>557</v>
      </c>
      <c r="N344" s="20">
        <f t="shared" si="40"/>
        <v>158.4</v>
      </c>
      <c r="O344" s="20">
        <f t="shared" si="40"/>
        <v>8.6599999999999984</v>
      </c>
    </row>
    <row r="345" spans="1:15" ht="16.2" thickBot="1" x14ac:dyDescent="0.35">
      <c r="A345" s="58"/>
      <c r="B345" s="12" t="s">
        <v>72</v>
      </c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</row>
    <row r="346" spans="1:15" ht="16.2" thickBot="1" x14ac:dyDescent="0.35">
      <c r="A346" s="34">
        <v>518</v>
      </c>
      <c r="B346" s="35" t="s">
        <v>113</v>
      </c>
      <c r="C346" s="36">
        <v>200</v>
      </c>
      <c r="D346" s="35">
        <v>1</v>
      </c>
      <c r="E346" s="43">
        <v>0</v>
      </c>
      <c r="F346" s="37">
        <v>0</v>
      </c>
      <c r="G346" s="35">
        <v>110</v>
      </c>
      <c r="H346" s="35">
        <v>0.02</v>
      </c>
      <c r="I346" s="43">
        <v>4</v>
      </c>
      <c r="J346" s="37">
        <v>0</v>
      </c>
      <c r="K346" s="35">
        <v>0</v>
      </c>
      <c r="L346" s="43">
        <v>20</v>
      </c>
      <c r="M346" s="37">
        <v>0</v>
      </c>
      <c r="N346" s="36">
        <v>0</v>
      </c>
      <c r="O346" s="36">
        <v>0.2</v>
      </c>
    </row>
    <row r="347" spans="1:15" ht="15" thickBot="1" x14ac:dyDescent="0.35">
      <c r="A347" s="67">
        <v>563</v>
      </c>
      <c r="B347" s="67" t="s">
        <v>107</v>
      </c>
      <c r="C347" s="67">
        <v>100</v>
      </c>
      <c r="D347" s="68">
        <v>7.83</v>
      </c>
      <c r="E347" s="68">
        <v>8</v>
      </c>
      <c r="F347" s="68">
        <v>56.5</v>
      </c>
      <c r="G347" s="68">
        <v>330</v>
      </c>
      <c r="H347" s="68">
        <v>0.11</v>
      </c>
      <c r="I347" s="68">
        <v>0.16</v>
      </c>
      <c r="J347" s="68">
        <v>0.01</v>
      </c>
      <c r="K347" s="68">
        <v>1.1599999999999999</v>
      </c>
      <c r="L347" s="68">
        <v>15</v>
      </c>
      <c r="M347" s="68">
        <v>61</v>
      </c>
      <c r="N347" s="68">
        <v>13.32</v>
      </c>
      <c r="O347" s="68">
        <v>1</v>
      </c>
    </row>
    <row r="348" spans="1:15" ht="15" thickBot="1" x14ac:dyDescent="0.35">
      <c r="A348" s="17"/>
      <c r="B348" s="18" t="s">
        <v>8</v>
      </c>
      <c r="C348" s="19">
        <f>SUM(C346:C347)</f>
        <v>300</v>
      </c>
      <c r="D348" s="20">
        <f>D346+D347</f>
        <v>8.83</v>
      </c>
      <c r="E348" s="20">
        <f t="shared" ref="E348:O348" si="41">E346+E347</f>
        <v>8</v>
      </c>
      <c r="F348" s="20">
        <f t="shared" si="41"/>
        <v>56.5</v>
      </c>
      <c r="G348" s="20">
        <f t="shared" si="41"/>
        <v>440</v>
      </c>
      <c r="H348" s="20">
        <f t="shared" si="41"/>
        <v>0.13</v>
      </c>
      <c r="I348" s="20">
        <f t="shared" si="41"/>
        <v>4.16</v>
      </c>
      <c r="J348" s="20">
        <f t="shared" si="41"/>
        <v>0.01</v>
      </c>
      <c r="K348" s="20">
        <f t="shared" si="41"/>
        <v>1.1599999999999999</v>
      </c>
      <c r="L348" s="20">
        <f t="shared" si="41"/>
        <v>35</v>
      </c>
      <c r="M348" s="20">
        <f t="shared" si="41"/>
        <v>61</v>
      </c>
      <c r="N348" s="20">
        <f t="shared" si="41"/>
        <v>13.32</v>
      </c>
      <c r="O348" s="20">
        <f t="shared" si="41"/>
        <v>1.2</v>
      </c>
    </row>
    <row r="349" spans="1:15" ht="15" thickBot="1" x14ac:dyDescent="0.35">
      <c r="B349" s="18" t="s">
        <v>76</v>
      </c>
      <c r="C349" s="1"/>
      <c r="D349" s="20">
        <f>D335+D344+D348</f>
        <v>75.42</v>
      </c>
      <c r="E349" s="20">
        <f t="shared" ref="E349:O349" si="42">E335+E344+E348</f>
        <v>80.099999999999994</v>
      </c>
      <c r="F349" s="20">
        <f t="shared" si="42"/>
        <v>275.36</v>
      </c>
      <c r="G349" s="20">
        <f t="shared" si="42"/>
        <v>2237.3999999999996</v>
      </c>
      <c r="H349" s="20">
        <f t="shared" si="42"/>
        <v>0.66199999999999992</v>
      </c>
      <c r="I349" s="20">
        <f t="shared" si="42"/>
        <v>22.640000000000004</v>
      </c>
      <c r="J349" s="20">
        <f t="shared" si="42"/>
        <v>0.41000000000000003</v>
      </c>
      <c r="K349" s="20">
        <f t="shared" si="42"/>
        <v>4.7299999999999995</v>
      </c>
      <c r="L349" s="20">
        <f t="shared" si="42"/>
        <v>438.71</v>
      </c>
      <c r="M349" s="20">
        <f t="shared" si="42"/>
        <v>981</v>
      </c>
      <c r="N349" s="20">
        <f t="shared" si="42"/>
        <v>212.72</v>
      </c>
      <c r="O349" s="20">
        <f t="shared" si="42"/>
        <v>11.359999999999998</v>
      </c>
    </row>
    <row r="350" spans="1:15" x14ac:dyDescent="0.3">
      <c r="A350" s="24" t="s">
        <v>75</v>
      </c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1"/>
      <c r="O350" s="1"/>
    </row>
    <row r="351" spans="1:15" x14ac:dyDescent="0.3">
      <c r="A351" s="26" t="s">
        <v>73</v>
      </c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</row>
    <row r="352" spans="1:15" x14ac:dyDescent="0.3">
      <c r="A352" s="27" t="s">
        <v>74</v>
      </c>
      <c r="B352" s="25"/>
      <c r="C352" s="27"/>
      <c r="D352" s="27"/>
      <c r="E352" s="27"/>
      <c r="F352" s="27"/>
      <c r="G352" s="25"/>
      <c r="H352" s="27"/>
      <c r="I352" s="27"/>
      <c r="J352" s="27"/>
      <c r="K352" s="27"/>
      <c r="L352" s="27"/>
      <c r="M352" s="27"/>
    </row>
    <row r="353" spans="1:15" ht="15" x14ac:dyDescent="0.25">
      <c r="A353" s="27"/>
      <c r="B353" s="25"/>
      <c r="C353" s="27"/>
      <c r="D353" s="27"/>
      <c r="E353" s="27"/>
      <c r="F353" s="27"/>
      <c r="G353" s="25"/>
      <c r="H353" s="27"/>
      <c r="I353" s="27"/>
      <c r="J353" s="27"/>
      <c r="K353" s="27"/>
      <c r="L353" s="27"/>
      <c r="M353" s="27"/>
    </row>
    <row r="354" spans="1:15" ht="15" x14ac:dyDescent="0.25">
      <c r="A354" s="27"/>
      <c r="B354" s="25"/>
      <c r="C354" s="27"/>
      <c r="D354" s="27"/>
      <c r="E354" s="27"/>
      <c r="F354" s="27"/>
      <c r="G354" s="25"/>
      <c r="H354" s="27"/>
      <c r="I354" s="27"/>
      <c r="J354" s="27"/>
      <c r="K354" s="27"/>
      <c r="L354" s="27"/>
      <c r="M354" s="27"/>
    </row>
    <row r="355" spans="1:15" ht="15" x14ac:dyDescent="0.25">
      <c r="A355" s="27"/>
      <c r="B355" s="25"/>
      <c r="C355" s="27"/>
      <c r="D355" s="27"/>
      <c r="E355" s="27"/>
      <c r="F355" s="27"/>
      <c r="G355" s="25"/>
      <c r="H355" s="27"/>
      <c r="I355" s="27"/>
      <c r="J355" s="27"/>
      <c r="K355" s="27"/>
      <c r="L355" s="27"/>
      <c r="M355" s="27"/>
    </row>
    <row r="356" spans="1:15" ht="15" x14ac:dyDescent="0.25">
      <c r="A356" s="27"/>
      <c r="B356" s="25"/>
      <c r="C356" s="27"/>
      <c r="D356" s="27"/>
      <c r="E356" s="27"/>
      <c r="F356" s="27"/>
      <c r="G356" s="25"/>
      <c r="H356" s="27"/>
      <c r="I356" s="27"/>
      <c r="J356" s="27"/>
      <c r="K356" s="27"/>
      <c r="L356" s="27"/>
      <c r="M356" s="27"/>
    </row>
    <row r="357" spans="1:15" ht="15" x14ac:dyDescent="0.25">
      <c r="A357" s="27"/>
      <c r="B357" s="25"/>
      <c r="C357" s="27"/>
      <c r="D357" s="27"/>
      <c r="E357" s="27"/>
      <c r="F357" s="27"/>
      <c r="G357" s="25"/>
      <c r="H357" s="27"/>
      <c r="I357" s="27"/>
      <c r="J357" s="27"/>
      <c r="K357" s="27"/>
      <c r="L357" s="27"/>
      <c r="M357" s="27"/>
    </row>
    <row r="358" spans="1:15" ht="15" x14ac:dyDescent="0.25">
      <c r="A358" s="27"/>
      <c r="B358" s="25"/>
      <c r="C358" s="27"/>
      <c r="D358" s="27"/>
      <c r="E358" s="27"/>
      <c r="F358" s="27"/>
      <c r="G358" s="25"/>
      <c r="H358" s="27"/>
      <c r="I358" s="27"/>
      <c r="J358" s="27"/>
      <c r="K358" s="27"/>
      <c r="L358" s="27"/>
      <c r="M358" s="27"/>
    </row>
    <row r="359" spans="1:15" ht="15" x14ac:dyDescent="0.25">
      <c r="A359" s="27"/>
      <c r="B359" s="25"/>
      <c r="C359" s="27"/>
      <c r="D359" s="27"/>
      <c r="E359" s="27"/>
      <c r="F359" s="27"/>
      <c r="G359" s="25"/>
      <c r="H359" s="27"/>
      <c r="I359" s="27"/>
      <c r="J359" s="27"/>
      <c r="K359" s="27"/>
      <c r="L359" s="27"/>
      <c r="M359" s="27"/>
    </row>
    <row r="360" spans="1:15" ht="15" x14ac:dyDescent="0.25">
      <c r="A360" s="27"/>
      <c r="B360" s="27"/>
      <c r="C360" s="27"/>
      <c r="D360" s="27"/>
      <c r="E360" s="27"/>
      <c r="F360" s="27"/>
      <c r="G360" s="25"/>
      <c r="H360" s="27"/>
      <c r="I360" s="27"/>
      <c r="J360" s="27"/>
      <c r="K360" s="27"/>
      <c r="L360" s="27"/>
      <c r="M360" s="27"/>
    </row>
    <row r="361" spans="1:15" x14ac:dyDescent="0.3">
      <c r="A361" s="23"/>
      <c r="B361" s="27"/>
      <c r="C361" s="23" t="s">
        <v>150</v>
      </c>
      <c r="D361" s="23"/>
      <c r="E361" s="23"/>
      <c r="F361" s="23"/>
      <c r="G361" s="29"/>
      <c r="H361" s="23"/>
      <c r="I361" s="23"/>
      <c r="J361" s="23"/>
      <c r="K361" s="23"/>
      <c r="L361" s="23"/>
      <c r="M361" s="23"/>
      <c r="N361" s="23"/>
      <c r="O361" s="23"/>
    </row>
    <row r="362" spans="1:15" ht="15" thickBot="1" x14ac:dyDescent="0.35">
      <c r="A362" s="23"/>
      <c r="B362" s="23" t="s">
        <v>34</v>
      </c>
      <c r="C362" s="23" t="s">
        <v>123</v>
      </c>
      <c r="D362" s="23"/>
      <c r="E362" s="23"/>
      <c r="F362" s="23"/>
      <c r="G362" s="29"/>
      <c r="H362" s="23"/>
      <c r="I362" s="23"/>
      <c r="J362" s="23"/>
      <c r="K362" s="23"/>
      <c r="L362" s="23"/>
      <c r="M362" s="23"/>
      <c r="N362" s="23"/>
      <c r="O362" s="23"/>
    </row>
    <row r="363" spans="1:15" ht="27" thickBot="1" x14ac:dyDescent="0.35">
      <c r="A363" s="133" t="s">
        <v>0</v>
      </c>
      <c r="B363" s="23" t="s">
        <v>38</v>
      </c>
      <c r="C363" s="4" t="s">
        <v>13</v>
      </c>
      <c r="D363" s="135" t="s">
        <v>14</v>
      </c>
      <c r="E363" s="135"/>
      <c r="F363" s="136"/>
      <c r="G363" s="137" t="s">
        <v>15</v>
      </c>
      <c r="H363" s="139" t="s">
        <v>20</v>
      </c>
      <c r="I363" s="135"/>
      <c r="J363" s="135"/>
      <c r="K363" s="6"/>
      <c r="L363" s="139" t="s">
        <v>21</v>
      </c>
      <c r="M363" s="135"/>
      <c r="N363" s="135"/>
      <c r="O363" s="6"/>
    </row>
    <row r="364" spans="1:15" ht="15" thickBot="1" x14ac:dyDescent="0.35">
      <c r="A364" s="134"/>
      <c r="B364" s="140" t="s">
        <v>1</v>
      </c>
      <c r="C364" s="5"/>
      <c r="D364" s="5" t="s">
        <v>2</v>
      </c>
      <c r="E364" s="5" t="s">
        <v>3</v>
      </c>
      <c r="F364" s="5" t="s">
        <v>4</v>
      </c>
      <c r="G364" s="138"/>
      <c r="H364" s="7" t="s">
        <v>16</v>
      </c>
      <c r="I364" s="6" t="s">
        <v>17</v>
      </c>
      <c r="J364" s="6" t="s">
        <v>18</v>
      </c>
      <c r="K364" s="6" t="s">
        <v>19</v>
      </c>
      <c r="L364" s="7" t="s">
        <v>23</v>
      </c>
      <c r="M364" s="6" t="s">
        <v>24</v>
      </c>
      <c r="N364" s="6" t="s">
        <v>25</v>
      </c>
      <c r="O364" s="6" t="s">
        <v>26</v>
      </c>
    </row>
    <row r="365" spans="1:15" ht="15" thickBot="1" x14ac:dyDescent="0.35">
      <c r="A365" s="114">
        <v>1</v>
      </c>
      <c r="B365" s="141"/>
      <c r="C365" s="8">
        <v>3</v>
      </c>
      <c r="D365" s="8">
        <v>4</v>
      </c>
      <c r="E365" s="9">
        <v>5</v>
      </c>
      <c r="F365" s="6">
        <v>6</v>
      </c>
      <c r="G365" s="30">
        <v>7</v>
      </c>
      <c r="H365" s="10">
        <v>8</v>
      </c>
      <c r="I365" s="113">
        <v>9</v>
      </c>
      <c r="J365" s="113">
        <v>10</v>
      </c>
      <c r="K365" s="113">
        <v>11</v>
      </c>
      <c r="L365" s="10">
        <v>12</v>
      </c>
      <c r="M365" s="113">
        <v>13</v>
      </c>
      <c r="N365" s="113">
        <v>14</v>
      </c>
      <c r="O365" s="113">
        <v>15</v>
      </c>
    </row>
    <row r="366" spans="1:15" ht="15.75" thickBot="1" x14ac:dyDescent="0.3">
      <c r="A366" s="11"/>
      <c r="B366" s="113">
        <v>2</v>
      </c>
      <c r="C366" s="13"/>
      <c r="D366" s="14"/>
      <c r="E366" s="15"/>
      <c r="F366" s="16"/>
      <c r="G366" s="31"/>
      <c r="H366" s="14"/>
      <c r="I366" s="14"/>
      <c r="J366" s="14"/>
      <c r="K366" s="14"/>
      <c r="L366" s="14"/>
      <c r="M366" s="14"/>
      <c r="N366" s="14"/>
      <c r="O366" s="14"/>
    </row>
    <row r="367" spans="1:15" ht="16.2" thickBot="1" x14ac:dyDescent="0.35">
      <c r="A367" s="58"/>
      <c r="B367" s="12" t="s">
        <v>132</v>
      </c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</row>
    <row r="368" spans="1:15" ht="16.2" thickBot="1" x14ac:dyDescent="0.35">
      <c r="A368" s="34">
        <v>395</v>
      </c>
      <c r="B368" s="35" t="s">
        <v>125</v>
      </c>
      <c r="C368" s="36">
        <v>100</v>
      </c>
      <c r="D368" s="35">
        <v>10.4</v>
      </c>
      <c r="E368" s="35">
        <v>20.9</v>
      </c>
      <c r="F368" s="36">
        <v>0</v>
      </c>
      <c r="G368" s="35">
        <v>230</v>
      </c>
      <c r="H368" s="35">
        <v>0.14000000000000001</v>
      </c>
      <c r="I368" s="35">
        <v>0</v>
      </c>
      <c r="J368" s="36">
        <v>0</v>
      </c>
      <c r="K368" s="35">
        <v>0.4</v>
      </c>
      <c r="L368" s="35">
        <v>31</v>
      </c>
      <c r="M368" s="36">
        <v>134</v>
      </c>
      <c r="N368" s="37">
        <v>17</v>
      </c>
      <c r="O368" s="37">
        <v>1.6</v>
      </c>
    </row>
    <row r="369" spans="1:15" ht="16.2" thickBot="1" x14ac:dyDescent="0.35">
      <c r="A369" s="52">
        <v>429</v>
      </c>
      <c r="B369" s="61" t="s">
        <v>92</v>
      </c>
      <c r="C369" s="110">
        <v>180</v>
      </c>
      <c r="D369" s="39">
        <v>3.78</v>
      </c>
      <c r="E369" s="56">
        <v>0.72</v>
      </c>
      <c r="F369" s="57">
        <v>7.92</v>
      </c>
      <c r="G369" s="39">
        <v>165.6</v>
      </c>
      <c r="H369" s="39">
        <v>0.16200000000000001</v>
      </c>
      <c r="I369" s="56">
        <v>6.12</v>
      </c>
      <c r="J369" s="57">
        <v>5.3999999999999999E-2</v>
      </c>
      <c r="K369" s="39">
        <v>0.18</v>
      </c>
      <c r="L369" s="56">
        <v>46.8</v>
      </c>
      <c r="M369" s="57">
        <v>102.6</v>
      </c>
      <c r="N369" s="37">
        <v>34.200000000000003</v>
      </c>
      <c r="O369" s="37">
        <v>1.26</v>
      </c>
    </row>
    <row r="370" spans="1:15" ht="16.2" thickBot="1" x14ac:dyDescent="0.35">
      <c r="A370" s="34">
        <v>110</v>
      </c>
      <c r="B370" s="79" t="s">
        <v>30</v>
      </c>
      <c r="C370" s="48">
        <v>30</v>
      </c>
      <c r="D370" s="61">
        <v>1.98</v>
      </c>
      <c r="E370" s="61">
        <v>0.36</v>
      </c>
      <c r="F370" s="48">
        <v>10.199999999999999</v>
      </c>
      <c r="G370" s="61">
        <v>54.3</v>
      </c>
      <c r="H370" s="61">
        <v>5.3999999999999999E-2</v>
      </c>
      <c r="I370" s="61">
        <v>0</v>
      </c>
      <c r="J370" s="48">
        <v>0</v>
      </c>
      <c r="K370" s="61">
        <v>0</v>
      </c>
      <c r="L370" s="61">
        <v>10.5</v>
      </c>
      <c r="M370" s="48">
        <v>47.4</v>
      </c>
      <c r="N370" s="48">
        <v>14.1</v>
      </c>
      <c r="O370" s="48">
        <v>1.17</v>
      </c>
    </row>
    <row r="371" spans="1:15" ht="16.2" thickBot="1" x14ac:dyDescent="0.35">
      <c r="A371" s="60">
        <v>494</v>
      </c>
      <c r="B371" s="61" t="s">
        <v>9</v>
      </c>
      <c r="C371" s="66">
        <v>200</v>
      </c>
      <c r="D371" s="48">
        <v>0.1</v>
      </c>
      <c r="E371" s="61">
        <v>0</v>
      </c>
      <c r="F371" s="48">
        <v>15.2</v>
      </c>
      <c r="G371" s="61">
        <v>61</v>
      </c>
      <c r="H371" s="61">
        <v>0</v>
      </c>
      <c r="I371" s="61">
        <v>2.8</v>
      </c>
      <c r="J371" s="48">
        <v>0</v>
      </c>
      <c r="K371" s="61">
        <v>0</v>
      </c>
      <c r="L371" s="61">
        <v>14.2</v>
      </c>
      <c r="M371" s="48">
        <v>4</v>
      </c>
      <c r="N371" s="48">
        <v>2</v>
      </c>
      <c r="O371" s="103">
        <v>0.4</v>
      </c>
    </row>
    <row r="372" spans="1:15" ht="16.5" thickBot="1" x14ac:dyDescent="0.3">
      <c r="A372" s="17"/>
      <c r="B372" s="35"/>
      <c r="C372" s="19">
        <f>SUM(C368:C371)</f>
        <v>510</v>
      </c>
      <c r="D372" s="20">
        <f t="shared" ref="D372:O372" si="43">SUM(D367:D371)</f>
        <v>16.260000000000002</v>
      </c>
      <c r="E372" s="20">
        <f t="shared" si="43"/>
        <v>21.979999999999997</v>
      </c>
      <c r="F372" s="21">
        <f t="shared" si="43"/>
        <v>33.319999999999993</v>
      </c>
      <c r="G372" s="22">
        <f t="shared" si="43"/>
        <v>510.90000000000003</v>
      </c>
      <c r="H372" s="20">
        <f t="shared" si="43"/>
        <v>0.35600000000000004</v>
      </c>
      <c r="I372" s="20">
        <f t="shared" si="43"/>
        <v>8.92</v>
      </c>
      <c r="J372" s="21">
        <f t="shared" si="43"/>
        <v>5.3999999999999999E-2</v>
      </c>
      <c r="K372" s="22">
        <f t="shared" si="43"/>
        <v>0.58000000000000007</v>
      </c>
      <c r="L372" s="20">
        <f t="shared" si="43"/>
        <v>102.5</v>
      </c>
      <c r="M372" s="20">
        <f t="shared" si="43"/>
        <v>288</v>
      </c>
      <c r="N372" s="21">
        <f t="shared" si="43"/>
        <v>67.3</v>
      </c>
      <c r="O372" s="22">
        <f t="shared" si="43"/>
        <v>4.4300000000000006</v>
      </c>
    </row>
    <row r="373" spans="1:15" ht="15" thickBot="1" x14ac:dyDescent="0.35">
      <c r="A373" s="11"/>
      <c r="B373" s="18" t="s">
        <v>8</v>
      </c>
      <c r="C373" s="92"/>
      <c r="D373" s="31"/>
      <c r="E373" s="105"/>
      <c r="F373" s="106"/>
      <c r="G373" s="31"/>
      <c r="H373" s="31"/>
      <c r="I373" s="31"/>
      <c r="J373" s="31"/>
      <c r="K373" s="31"/>
      <c r="L373" s="31"/>
      <c r="M373" s="31"/>
      <c r="N373" s="31"/>
      <c r="O373" s="31"/>
    </row>
    <row r="374" spans="1:15" ht="16.2" thickBot="1" x14ac:dyDescent="0.35">
      <c r="A374" s="34"/>
      <c r="B374" s="12" t="s">
        <v>133</v>
      </c>
      <c r="C374" s="36"/>
      <c r="D374" s="35"/>
      <c r="E374" s="35"/>
      <c r="F374" s="36"/>
      <c r="G374" s="35"/>
      <c r="H374" s="35"/>
      <c r="I374" s="35"/>
      <c r="J374" s="36"/>
      <c r="K374" s="35"/>
      <c r="L374" s="35"/>
      <c r="M374" s="36"/>
      <c r="N374" s="36"/>
      <c r="O374" s="36"/>
    </row>
    <row r="375" spans="1:15" ht="16.2" thickBot="1" x14ac:dyDescent="0.35">
      <c r="A375" s="34">
        <v>50</v>
      </c>
      <c r="B375" s="35" t="s">
        <v>148</v>
      </c>
      <c r="C375" s="65">
        <v>100</v>
      </c>
      <c r="D375" s="35">
        <v>1.5</v>
      </c>
      <c r="E375" s="35">
        <v>5.5</v>
      </c>
      <c r="F375" s="36">
        <v>8.4</v>
      </c>
      <c r="G375" s="35">
        <v>89</v>
      </c>
      <c r="H375" s="35">
        <v>0.02</v>
      </c>
      <c r="I375" s="35">
        <v>5.7</v>
      </c>
      <c r="J375" s="36">
        <v>0</v>
      </c>
      <c r="K375" s="35">
        <v>2.2999999999999998</v>
      </c>
      <c r="L375" s="35">
        <v>33</v>
      </c>
      <c r="M375" s="36">
        <v>38</v>
      </c>
      <c r="N375" s="37">
        <v>19</v>
      </c>
      <c r="O375" s="37">
        <v>1.3</v>
      </c>
    </row>
    <row r="376" spans="1:15" ht="16.2" thickBot="1" x14ac:dyDescent="0.35">
      <c r="A376" s="49">
        <v>157</v>
      </c>
      <c r="B376" s="35" t="s">
        <v>149</v>
      </c>
      <c r="C376" s="51">
        <v>250</v>
      </c>
      <c r="D376" s="50">
        <v>2.37</v>
      </c>
      <c r="E376" s="50">
        <v>5.0750000000000002</v>
      </c>
      <c r="F376" s="51">
        <v>16.399999999999999</v>
      </c>
      <c r="G376" s="50">
        <v>120.75</v>
      </c>
      <c r="H376" s="50">
        <v>0.04</v>
      </c>
      <c r="I376" s="50">
        <v>0.95</v>
      </c>
      <c r="J376" s="51">
        <v>0</v>
      </c>
      <c r="K376" s="50">
        <v>2.57</v>
      </c>
      <c r="L376" s="50">
        <v>9.75</v>
      </c>
      <c r="M376" s="51">
        <v>29.75</v>
      </c>
      <c r="N376" s="51">
        <v>9</v>
      </c>
      <c r="O376" s="51">
        <v>0.45</v>
      </c>
    </row>
    <row r="377" spans="1:15" ht="16.2" thickBot="1" x14ac:dyDescent="0.35">
      <c r="A377" s="52">
        <v>389</v>
      </c>
      <c r="B377" s="50" t="s">
        <v>112</v>
      </c>
      <c r="C377" s="37">
        <v>100</v>
      </c>
      <c r="D377" s="43">
        <v>13.8</v>
      </c>
      <c r="E377" s="43">
        <v>12.7</v>
      </c>
      <c r="F377" s="37">
        <v>8.6999999999999993</v>
      </c>
      <c r="G377" s="43">
        <v>204</v>
      </c>
      <c r="H377" s="43">
        <v>0.06</v>
      </c>
      <c r="I377" s="43">
        <v>2.5</v>
      </c>
      <c r="J377" s="37">
        <v>0.02</v>
      </c>
      <c r="K377" s="43">
        <v>0.5</v>
      </c>
      <c r="L377" s="43">
        <v>19</v>
      </c>
      <c r="M377" s="37">
        <v>153</v>
      </c>
      <c r="N377" s="37">
        <v>21</v>
      </c>
      <c r="O377" s="37">
        <v>2.2000000000000002</v>
      </c>
    </row>
    <row r="378" spans="1:15" ht="16.2" thickBot="1" x14ac:dyDescent="0.35">
      <c r="A378" s="34">
        <v>237</v>
      </c>
      <c r="B378" s="43" t="s">
        <v>52</v>
      </c>
      <c r="C378" s="36">
        <v>180</v>
      </c>
      <c r="D378" s="35">
        <v>10.26</v>
      </c>
      <c r="E378" s="35">
        <v>9.41</v>
      </c>
      <c r="F378" s="36">
        <v>44.5</v>
      </c>
      <c r="G378" s="35">
        <v>303.66000000000003</v>
      </c>
      <c r="H378" s="35">
        <v>0.25</v>
      </c>
      <c r="I378" s="35">
        <v>0</v>
      </c>
      <c r="J378" s="36">
        <v>0.04</v>
      </c>
      <c r="K378" s="35">
        <v>0.74</v>
      </c>
      <c r="L378" s="35">
        <v>17.100000000000001</v>
      </c>
      <c r="M378" s="36">
        <v>243.18</v>
      </c>
      <c r="N378" s="37">
        <v>162.36000000000001</v>
      </c>
      <c r="O378" s="37">
        <v>5.45</v>
      </c>
    </row>
    <row r="379" spans="1:15" ht="16.2" thickBot="1" x14ac:dyDescent="0.35">
      <c r="A379" s="34">
        <v>110</v>
      </c>
      <c r="B379" s="79" t="s">
        <v>30</v>
      </c>
      <c r="C379" s="48">
        <v>30</v>
      </c>
      <c r="D379" s="61">
        <v>1.98</v>
      </c>
      <c r="E379" s="61">
        <v>0.36</v>
      </c>
      <c r="F379" s="48">
        <v>10.199999999999999</v>
      </c>
      <c r="G379" s="61">
        <v>54.3</v>
      </c>
      <c r="H379" s="61">
        <v>5.3999999999999999E-2</v>
      </c>
      <c r="I379" s="61">
        <v>0</v>
      </c>
      <c r="J379" s="48">
        <v>0</v>
      </c>
      <c r="K379" s="61">
        <v>0</v>
      </c>
      <c r="L379" s="61">
        <v>10.5</v>
      </c>
      <c r="M379" s="48">
        <v>47.4</v>
      </c>
      <c r="N379" s="48">
        <v>14.1</v>
      </c>
      <c r="O379" s="48">
        <v>1.17</v>
      </c>
    </row>
    <row r="380" spans="1:15" ht="16.2" thickBot="1" x14ac:dyDescent="0.35">
      <c r="A380" s="38">
        <v>111</v>
      </c>
      <c r="B380" s="109" t="s">
        <v>10</v>
      </c>
      <c r="C380" s="110">
        <v>30</v>
      </c>
      <c r="D380" s="39">
        <v>2.25</v>
      </c>
      <c r="E380" s="41">
        <v>0.87</v>
      </c>
      <c r="F380" s="42">
        <v>16.02</v>
      </c>
      <c r="G380" s="39">
        <v>78.599999999999994</v>
      </c>
      <c r="H380" s="39">
        <v>0.03</v>
      </c>
      <c r="I380" s="41">
        <v>0</v>
      </c>
      <c r="J380" s="42">
        <v>0</v>
      </c>
      <c r="K380" s="39">
        <v>0.51</v>
      </c>
      <c r="L380" s="41">
        <v>5.7</v>
      </c>
      <c r="M380" s="42">
        <v>19.5</v>
      </c>
      <c r="N380" s="36">
        <v>3.9</v>
      </c>
      <c r="O380" s="36">
        <v>0.36</v>
      </c>
    </row>
    <row r="381" spans="1:15" ht="16.2" thickBot="1" x14ac:dyDescent="0.35">
      <c r="A381" s="17">
        <v>512</v>
      </c>
      <c r="B381" s="51" t="s">
        <v>94</v>
      </c>
      <c r="C381" s="98">
        <v>200</v>
      </c>
      <c r="D381" s="99">
        <v>0.3</v>
      </c>
      <c r="E381" s="99">
        <v>0</v>
      </c>
      <c r="F381" s="100">
        <v>20.100000000000001</v>
      </c>
      <c r="G381" s="101">
        <v>81</v>
      </c>
      <c r="H381" s="99">
        <v>0</v>
      </c>
      <c r="I381" s="99">
        <v>0.8</v>
      </c>
      <c r="J381" s="100">
        <v>0</v>
      </c>
      <c r="K381" s="101">
        <v>0</v>
      </c>
      <c r="L381" s="99">
        <v>10</v>
      </c>
      <c r="M381" s="99">
        <v>6</v>
      </c>
      <c r="N381" s="100">
        <v>3</v>
      </c>
      <c r="O381" s="101">
        <v>0.6</v>
      </c>
    </row>
    <row r="382" spans="1:15" ht="15" thickBot="1" x14ac:dyDescent="0.35">
      <c r="A382" s="11"/>
      <c r="B382" s="18" t="s">
        <v>8</v>
      </c>
      <c r="C382" s="111">
        <f>SUM(C375:C381)</f>
        <v>890</v>
      </c>
      <c r="D382" s="20">
        <f>SUM(D373:D381)</f>
        <v>32.459999999999994</v>
      </c>
      <c r="E382" s="20">
        <f t="shared" ref="E382:F382" si="44">SUM(E373:E381)</f>
        <v>33.914999999999999</v>
      </c>
      <c r="F382" s="20">
        <f t="shared" si="44"/>
        <v>124.32</v>
      </c>
      <c r="G382" s="20">
        <f>SUM(G373:G381)</f>
        <v>931.31000000000006</v>
      </c>
      <c r="H382" s="20">
        <f t="shared" ref="H382" si="45">SUM(H373:H381)</f>
        <v>0.45399999999999996</v>
      </c>
      <c r="I382" s="20">
        <f t="shared" ref="I382" si="46">SUM(I373:I381)</f>
        <v>9.9500000000000011</v>
      </c>
      <c r="J382" s="20">
        <f t="shared" ref="J382:O382" si="47">SUM(J373:J381)</f>
        <v>0.06</v>
      </c>
      <c r="K382" s="20">
        <f t="shared" si="47"/>
        <v>6.6199999999999992</v>
      </c>
      <c r="L382" s="20">
        <f t="shared" si="47"/>
        <v>105.05</v>
      </c>
      <c r="M382" s="20">
        <f t="shared" si="47"/>
        <v>536.82999999999993</v>
      </c>
      <c r="N382" s="20">
        <f t="shared" si="47"/>
        <v>232.36</v>
      </c>
      <c r="O382" s="20">
        <f t="shared" si="47"/>
        <v>11.53</v>
      </c>
    </row>
    <row r="383" spans="1:15" ht="16.2" thickBot="1" x14ac:dyDescent="0.35">
      <c r="A383" s="34"/>
      <c r="B383" s="12" t="s">
        <v>134</v>
      </c>
      <c r="C383" s="36"/>
      <c r="D383" s="35"/>
      <c r="E383" s="43"/>
      <c r="F383" s="37"/>
      <c r="G383" s="35"/>
      <c r="H383" s="35"/>
      <c r="I383" s="43"/>
      <c r="J383" s="37"/>
      <c r="K383" s="35"/>
      <c r="L383" s="43"/>
      <c r="M383" s="37"/>
      <c r="N383" s="36"/>
      <c r="O383" s="36"/>
    </row>
    <row r="384" spans="1:15" ht="16.2" thickBot="1" x14ac:dyDescent="0.35">
      <c r="A384" s="17">
        <v>512</v>
      </c>
      <c r="B384" s="51" t="s">
        <v>85</v>
      </c>
      <c r="C384" s="98">
        <v>200</v>
      </c>
      <c r="D384" s="99">
        <v>0.3</v>
      </c>
      <c r="E384" s="99">
        <v>0</v>
      </c>
      <c r="F384" s="100">
        <v>20.100000000000001</v>
      </c>
      <c r="G384" s="101">
        <v>81</v>
      </c>
      <c r="H384" s="99">
        <v>0</v>
      </c>
      <c r="I384" s="99">
        <v>0.8</v>
      </c>
      <c r="J384" s="100">
        <v>0</v>
      </c>
      <c r="K384" s="101">
        <v>0</v>
      </c>
      <c r="L384" s="99">
        <v>10</v>
      </c>
      <c r="M384" s="99">
        <v>6</v>
      </c>
      <c r="N384" s="100">
        <v>3</v>
      </c>
      <c r="O384" s="101">
        <v>0.6</v>
      </c>
    </row>
    <row r="385" spans="1:15" ht="15" thickBot="1" x14ac:dyDescent="0.35">
      <c r="A385" s="67">
        <v>563</v>
      </c>
      <c r="B385" s="67" t="s">
        <v>107</v>
      </c>
      <c r="C385" s="67">
        <v>100</v>
      </c>
      <c r="D385" s="68">
        <v>7.83</v>
      </c>
      <c r="E385" s="68">
        <v>8</v>
      </c>
      <c r="F385" s="68">
        <v>56.5</v>
      </c>
      <c r="G385" s="68">
        <v>330</v>
      </c>
      <c r="H385" s="68">
        <v>0.11</v>
      </c>
      <c r="I385" s="68">
        <v>0.16</v>
      </c>
      <c r="J385" s="68">
        <v>0.01</v>
      </c>
      <c r="K385" s="68">
        <v>1.1599999999999999</v>
      </c>
      <c r="L385" s="68">
        <v>15</v>
      </c>
      <c r="M385" s="68">
        <v>61</v>
      </c>
      <c r="N385" s="68">
        <v>13.32</v>
      </c>
      <c r="O385" s="68">
        <v>1</v>
      </c>
    </row>
    <row r="386" spans="1:15" ht="15" thickBot="1" x14ac:dyDescent="0.35">
      <c r="A386" s="17"/>
      <c r="B386" s="18" t="s">
        <v>8</v>
      </c>
      <c r="C386" s="19">
        <f>SUM(C384:C385)</f>
        <v>300</v>
      </c>
      <c r="D386" s="20">
        <f>D384+D385</f>
        <v>8.1300000000000008</v>
      </c>
      <c r="E386" s="20">
        <f t="shared" ref="E386" si="48">E384+E385</f>
        <v>8</v>
      </c>
      <c r="F386" s="20">
        <f>F384+F385</f>
        <v>76.599999999999994</v>
      </c>
      <c r="G386" s="20">
        <f>G384+G385</f>
        <v>411</v>
      </c>
      <c r="H386" s="20">
        <f t="shared" ref="H386:O386" si="49">H384+H385</f>
        <v>0.11</v>
      </c>
      <c r="I386" s="20">
        <f t="shared" si="49"/>
        <v>0.96000000000000008</v>
      </c>
      <c r="J386" s="20">
        <f t="shared" si="49"/>
        <v>0.01</v>
      </c>
      <c r="K386" s="20">
        <f t="shared" si="49"/>
        <v>1.1599999999999999</v>
      </c>
      <c r="L386" s="20">
        <f t="shared" si="49"/>
        <v>25</v>
      </c>
      <c r="M386" s="20">
        <f t="shared" si="49"/>
        <v>67</v>
      </c>
      <c r="N386" s="20">
        <f t="shared" si="49"/>
        <v>16.32</v>
      </c>
      <c r="O386" s="20">
        <f t="shared" si="49"/>
        <v>1.6</v>
      </c>
    </row>
    <row r="387" spans="1:15" ht="15" thickBot="1" x14ac:dyDescent="0.35">
      <c r="A387" s="24"/>
      <c r="B387" s="77" t="s">
        <v>76</v>
      </c>
      <c r="C387" s="108"/>
      <c r="D387" s="20">
        <f>D372+D382+D386</f>
        <v>56.85</v>
      </c>
      <c r="E387" s="20">
        <f t="shared" ref="E387:O387" si="50">E372+E382+E386</f>
        <v>63.894999999999996</v>
      </c>
      <c r="F387" s="20">
        <f t="shared" si="50"/>
        <v>234.23999999999998</v>
      </c>
      <c r="G387" s="20">
        <f t="shared" si="50"/>
        <v>1853.21</v>
      </c>
      <c r="H387" s="20">
        <f t="shared" si="50"/>
        <v>0.92</v>
      </c>
      <c r="I387" s="20">
        <f t="shared" si="50"/>
        <v>19.830000000000002</v>
      </c>
      <c r="J387" s="20">
        <f t="shared" si="50"/>
        <v>0.12399999999999999</v>
      </c>
      <c r="K387" s="20">
        <f t="shared" si="50"/>
        <v>8.36</v>
      </c>
      <c r="L387" s="20">
        <f t="shared" si="50"/>
        <v>232.55</v>
      </c>
      <c r="M387" s="20">
        <f t="shared" si="50"/>
        <v>891.82999999999993</v>
      </c>
      <c r="N387" s="20">
        <f t="shared" si="50"/>
        <v>315.98</v>
      </c>
      <c r="O387" s="20">
        <f t="shared" si="50"/>
        <v>17.560000000000002</v>
      </c>
    </row>
    <row r="388" spans="1:15" x14ac:dyDescent="0.3">
      <c r="A388" s="24" t="s">
        <v>75</v>
      </c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1"/>
      <c r="O388" s="1"/>
    </row>
    <row r="389" spans="1:15" x14ac:dyDescent="0.3">
      <c r="A389" s="26" t="s">
        <v>73</v>
      </c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</row>
    <row r="390" spans="1:15" x14ac:dyDescent="0.3">
      <c r="A390" s="27" t="s">
        <v>74</v>
      </c>
      <c r="B390" s="25"/>
      <c r="C390" s="27"/>
      <c r="D390" s="27"/>
      <c r="E390" s="27"/>
      <c r="F390" s="27"/>
      <c r="G390" s="25"/>
      <c r="H390" s="27"/>
      <c r="I390" s="27"/>
      <c r="J390" s="27"/>
      <c r="K390" s="27"/>
      <c r="L390" s="27"/>
      <c r="M390" s="27"/>
    </row>
    <row r="391" spans="1:15" ht="15" x14ac:dyDescent="0.25">
      <c r="A391" s="27"/>
      <c r="B391" s="25"/>
      <c r="C391" s="27"/>
      <c r="D391" s="27"/>
      <c r="E391" s="27"/>
      <c r="F391" s="27"/>
      <c r="G391" s="25"/>
      <c r="H391" s="27"/>
      <c r="I391" s="27"/>
      <c r="J391" s="27"/>
      <c r="K391" s="27"/>
      <c r="L391" s="27"/>
      <c r="M391" s="27"/>
    </row>
    <row r="392" spans="1:15" ht="15" x14ac:dyDescent="0.25">
      <c r="A392" s="27"/>
      <c r="B392" s="25"/>
      <c r="C392" s="27"/>
      <c r="D392" s="27"/>
      <c r="E392" s="27"/>
      <c r="F392" s="27"/>
      <c r="G392" s="25"/>
      <c r="H392" s="27"/>
      <c r="I392" s="27"/>
      <c r="J392" s="27"/>
      <c r="K392" s="27"/>
      <c r="L392" s="27"/>
      <c r="M392" s="27"/>
    </row>
    <row r="393" spans="1:15" ht="15" x14ac:dyDescent="0.25">
      <c r="A393" s="27"/>
      <c r="B393" s="25"/>
      <c r="C393" s="27"/>
      <c r="D393" s="27"/>
      <c r="E393" s="27"/>
      <c r="F393" s="27"/>
      <c r="G393" s="25"/>
      <c r="H393" s="27"/>
      <c r="I393" s="27"/>
      <c r="J393" s="27"/>
      <c r="K393" s="27"/>
      <c r="L393" s="27"/>
      <c r="M393" s="27"/>
    </row>
    <row r="394" spans="1:15" ht="15" x14ac:dyDescent="0.25">
      <c r="A394" s="27"/>
      <c r="B394" s="25"/>
      <c r="C394" s="27"/>
      <c r="D394" s="27"/>
      <c r="E394" s="27"/>
      <c r="F394" s="27"/>
      <c r="G394" s="25"/>
      <c r="H394" s="27"/>
      <c r="I394" s="27"/>
      <c r="J394" s="27"/>
      <c r="K394" s="27"/>
      <c r="L394" s="27"/>
      <c r="M394" s="27"/>
    </row>
    <row r="395" spans="1:15" ht="15" x14ac:dyDescent="0.25">
      <c r="A395" s="27"/>
      <c r="B395" s="25"/>
      <c r="C395" s="27"/>
      <c r="D395" s="27"/>
      <c r="E395" s="27"/>
      <c r="F395" s="27"/>
      <c r="G395" s="25"/>
      <c r="H395" s="27"/>
      <c r="I395" s="27"/>
      <c r="J395" s="27"/>
      <c r="K395" s="27"/>
      <c r="L395" s="27"/>
      <c r="M395" s="27"/>
    </row>
    <row r="396" spans="1:15" ht="15" x14ac:dyDescent="0.25">
      <c r="G396" s="1"/>
    </row>
    <row r="397" spans="1:15" ht="15" x14ac:dyDescent="0.25">
      <c r="G397" s="1"/>
    </row>
    <row r="398" spans="1:15" x14ac:dyDescent="0.3">
      <c r="A398" s="23"/>
      <c r="B398" s="27"/>
      <c r="C398" s="23" t="s">
        <v>150</v>
      </c>
      <c r="D398" s="23"/>
      <c r="E398" s="23"/>
      <c r="F398" s="23"/>
      <c r="G398" s="29"/>
      <c r="H398" s="23"/>
      <c r="I398" s="23"/>
      <c r="J398" s="23"/>
      <c r="K398" s="23"/>
      <c r="L398" s="23"/>
      <c r="M398" s="23"/>
      <c r="N398" s="23"/>
      <c r="O398" s="23"/>
    </row>
    <row r="399" spans="1:15" ht="15" thickBot="1" x14ac:dyDescent="0.35">
      <c r="A399" s="23"/>
      <c r="B399" s="23" t="s">
        <v>129</v>
      </c>
      <c r="C399" s="23" t="s">
        <v>123</v>
      </c>
      <c r="D399" s="23"/>
      <c r="E399" s="23"/>
      <c r="F399" s="23"/>
      <c r="G399" s="29"/>
      <c r="H399" s="23"/>
      <c r="I399" s="23"/>
      <c r="J399" s="23"/>
      <c r="K399" s="23"/>
      <c r="L399" s="23"/>
      <c r="M399" s="23"/>
      <c r="N399" s="23"/>
      <c r="O399" s="23"/>
    </row>
    <row r="400" spans="1:15" ht="27" thickBot="1" x14ac:dyDescent="0.35">
      <c r="A400" s="133" t="s">
        <v>0</v>
      </c>
      <c r="B400" s="23" t="s">
        <v>38</v>
      </c>
      <c r="C400" s="4" t="s">
        <v>13</v>
      </c>
      <c r="D400" s="135" t="s">
        <v>14</v>
      </c>
      <c r="E400" s="135"/>
      <c r="F400" s="136"/>
      <c r="G400" s="137" t="s">
        <v>15</v>
      </c>
      <c r="H400" s="139" t="s">
        <v>20</v>
      </c>
      <c r="I400" s="135"/>
      <c r="J400" s="135"/>
      <c r="K400" s="6"/>
      <c r="L400" s="139" t="s">
        <v>21</v>
      </c>
      <c r="M400" s="135"/>
      <c r="N400" s="135"/>
      <c r="O400" s="6"/>
    </row>
    <row r="401" spans="1:15" ht="15" thickBot="1" x14ac:dyDescent="0.35">
      <c r="A401" s="134"/>
      <c r="B401" s="140" t="s">
        <v>1</v>
      </c>
      <c r="C401" s="5"/>
      <c r="D401" s="5" t="s">
        <v>2</v>
      </c>
      <c r="E401" s="5" t="s">
        <v>3</v>
      </c>
      <c r="F401" s="5" t="s">
        <v>4</v>
      </c>
      <c r="G401" s="138"/>
      <c r="H401" s="7" t="s">
        <v>16</v>
      </c>
      <c r="I401" s="6" t="s">
        <v>17</v>
      </c>
      <c r="J401" s="6" t="s">
        <v>18</v>
      </c>
      <c r="K401" s="6" t="s">
        <v>19</v>
      </c>
      <c r="L401" s="7" t="s">
        <v>23</v>
      </c>
      <c r="M401" s="6" t="s">
        <v>24</v>
      </c>
      <c r="N401" s="6" t="s">
        <v>25</v>
      </c>
      <c r="O401" s="6" t="s">
        <v>26</v>
      </c>
    </row>
    <row r="402" spans="1:15" ht="15" thickBot="1" x14ac:dyDescent="0.35">
      <c r="A402" s="115">
        <v>1</v>
      </c>
      <c r="B402" s="141"/>
      <c r="C402" s="8">
        <v>3</v>
      </c>
      <c r="D402" s="8">
        <v>4</v>
      </c>
      <c r="E402" s="9">
        <v>5</v>
      </c>
      <c r="F402" s="6">
        <v>6</v>
      </c>
      <c r="G402" s="30">
        <v>7</v>
      </c>
      <c r="H402" s="10">
        <v>8</v>
      </c>
      <c r="I402" s="116">
        <v>9</v>
      </c>
      <c r="J402" s="116">
        <v>10</v>
      </c>
      <c r="K402" s="116">
        <v>11</v>
      </c>
      <c r="L402" s="10">
        <v>12</v>
      </c>
      <c r="M402" s="116">
        <v>13</v>
      </c>
      <c r="N402" s="116">
        <v>14</v>
      </c>
      <c r="O402" s="116">
        <v>15</v>
      </c>
    </row>
    <row r="403" spans="1:15" ht="15.75" thickBot="1" x14ac:dyDescent="0.3">
      <c r="A403" s="11"/>
      <c r="B403" s="116">
        <v>2</v>
      </c>
      <c r="C403" s="13"/>
      <c r="D403" s="14"/>
      <c r="E403" s="15"/>
      <c r="F403" s="16"/>
      <c r="G403" s="31"/>
      <c r="H403" s="14"/>
      <c r="I403" s="14"/>
      <c r="J403" s="14"/>
      <c r="K403" s="14"/>
      <c r="L403" s="14"/>
      <c r="M403" s="14"/>
      <c r="N403" s="14"/>
      <c r="O403" s="14"/>
    </row>
    <row r="404" spans="1:15" ht="16.2" thickBot="1" x14ac:dyDescent="0.35">
      <c r="A404" s="58"/>
      <c r="B404" s="12" t="s">
        <v>126</v>
      </c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</row>
    <row r="405" spans="1:15" ht="16.2" thickBot="1" x14ac:dyDescent="0.35">
      <c r="A405" s="60">
        <v>93</v>
      </c>
      <c r="B405" s="87" t="s">
        <v>78</v>
      </c>
      <c r="C405" s="64">
        <v>40</v>
      </c>
      <c r="D405" s="62">
        <v>1.6</v>
      </c>
      <c r="E405" s="62">
        <v>16.7</v>
      </c>
      <c r="F405" s="64">
        <v>10</v>
      </c>
      <c r="G405" s="62">
        <v>197</v>
      </c>
      <c r="H405" s="62">
        <v>0.02</v>
      </c>
      <c r="I405" s="62">
        <v>0</v>
      </c>
      <c r="J405" s="64">
        <v>0.12</v>
      </c>
      <c r="K405" s="62">
        <v>0.4</v>
      </c>
      <c r="L405" s="62">
        <v>6</v>
      </c>
      <c r="M405" s="64">
        <v>17</v>
      </c>
      <c r="N405" s="64">
        <v>3</v>
      </c>
      <c r="O405" s="64">
        <v>0.3</v>
      </c>
    </row>
    <row r="406" spans="1:15" ht="16.2" thickBot="1" x14ac:dyDescent="0.35">
      <c r="A406" s="60">
        <v>295</v>
      </c>
      <c r="B406" s="87" t="s">
        <v>46</v>
      </c>
      <c r="C406" s="64">
        <v>230</v>
      </c>
      <c r="D406" s="62">
        <v>13.91</v>
      </c>
      <c r="E406" s="62">
        <v>11.61</v>
      </c>
      <c r="F406" s="64">
        <v>39.1</v>
      </c>
      <c r="G406" s="62">
        <v>316.25</v>
      </c>
      <c r="H406" s="62">
        <v>0.09</v>
      </c>
      <c r="I406" s="62">
        <v>0.11</v>
      </c>
      <c r="J406" s="64">
        <v>0.08</v>
      </c>
      <c r="K406" s="62">
        <v>1.1499999999999999</v>
      </c>
      <c r="L406" s="62">
        <v>238.05</v>
      </c>
      <c r="M406" s="64">
        <v>193.2</v>
      </c>
      <c r="N406" s="64">
        <v>23</v>
      </c>
      <c r="O406" s="64">
        <v>1.26</v>
      </c>
    </row>
    <row r="407" spans="1:15" ht="16.2" thickBot="1" x14ac:dyDescent="0.35">
      <c r="A407" s="65"/>
      <c r="B407" s="61" t="s">
        <v>135</v>
      </c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</row>
    <row r="408" spans="1:15" ht="16.2" thickBot="1" x14ac:dyDescent="0.35">
      <c r="A408" s="60">
        <v>500</v>
      </c>
      <c r="B408" s="87" t="s">
        <v>86</v>
      </c>
      <c r="C408" s="102">
        <v>200</v>
      </c>
      <c r="D408" s="103">
        <v>2.9</v>
      </c>
      <c r="E408" s="103">
        <v>2</v>
      </c>
      <c r="F408" s="103">
        <v>20.9</v>
      </c>
      <c r="G408" s="103">
        <v>113</v>
      </c>
      <c r="H408" s="103">
        <v>0.02</v>
      </c>
      <c r="I408" s="103">
        <v>0.4</v>
      </c>
      <c r="J408" s="103">
        <v>0.01</v>
      </c>
      <c r="K408" s="103">
        <v>0</v>
      </c>
      <c r="L408" s="103">
        <v>129</v>
      </c>
      <c r="M408" s="103">
        <v>87</v>
      </c>
      <c r="N408" s="103">
        <v>13</v>
      </c>
      <c r="O408" s="103">
        <v>0.8</v>
      </c>
    </row>
    <row r="409" spans="1:15" ht="16.5" thickBot="1" x14ac:dyDescent="0.3">
      <c r="A409" s="17"/>
      <c r="B409" s="35"/>
      <c r="C409" s="19">
        <f>SUM(C405:C408)</f>
        <v>470</v>
      </c>
      <c r="D409" s="20">
        <f t="shared" ref="D409:O409" si="51">SUM(D404:D408)</f>
        <v>18.41</v>
      </c>
      <c r="E409" s="20">
        <f t="shared" si="51"/>
        <v>30.31</v>
      </c>
      <c r="F409" s="21">
        <f t="shared" si="51"/>
        <v>70</v>
      </c>
      <c r="G409" s="22">
        <f t="shared" si="51"/>
        <v>626.25</v>
      </c>
      <c r="H409" s="20">
        <f t="shared" si="51"/>
        <v>0.13</v>
      </c>
      <c r="I409" s="20">
        <f t="shared" si="51"/>
        <v>0.51</v>
      </c>
      <c r="J409" s="21">
        <f t="shared" si="51"/>
        <v>0.21000000000000002</v>
      </c>
      <c r="K409" s="22">
        <f t="shared" si="51"/>
        <v>1.5499999999999998</v>
      </c>
      <c r="L409" s="20">
        <f t="shared" si="51"/>
        <v>373.05</v>
      </c>
      <c r="M409" s="20">
        <f t="shared" si="51"/>
        <v>297.2</v>
      </c>
      <c r="N409" s="21">
        <f t="shared" si="51"/>
        <v>39</v>
      </c>
      <c r="O409" s="22">
        <f t="shared" si="51"/>
        <v>2.3600000000000003</v>
      </c>
    </row>
    <row r="410" spans="1:15" ht="15" thickBot="1" x14ac:dyDescent="0.35">
      <c r="A410" s="11"/>
      <c r="B410" s="18" t="s">
        <v>8</v>
      </c>
      <c r="C410" s="92"/>
      <c r="D410" s="31"/>
      <c r="E410" s="105"/>
      <c r="F410" s="106"/>
      <c r="G410" s="31"/>
      <c r="H410" s="31"/>
      <c r="I410" s="31"/>
      <c r="J410" s="31"/>
      <c r="K410" s="31"/>
      <c r="L410" s="31"/>
      <c r="M410" s="31"/>
      <c r="N410" s="31"/>
      <c r="O410" s="31"/>
    </row>
    <row r="411" spans="1:15" ht="16.2" thickBot="1" x14ac:dyDescent="0.35">
      <c r="A411" s="34"/>
      <c r="B411" s="12" t="s">
        <v>127</v>
      </c>
      <c r="C411" s="36"/>
      <c r="D411" s="35"/>
      <c r="E411" s="35"/>
      <c r="F411" s="36"/>
      <c r="G411" s="35"/>
      <c r="H411" s="35"/>
      <c r="I411" s="35"/>
      <c r="J411" s="36"/>
      <c r="K411" s="35"/>
      <c r="L411" s="35"/>
      <c r="M411" s="36"/>
      <c r="N411" s="36"/>
      <c r="O411" s="36"/>
    </row>
    <row r="412" spans="1:15" ht="16.2" thickBot="1" x14ac:dyDescent="0.35">
      <c r="A412" s="34">
        <v>22</v>
      </c>
      <c r="B412" s="35" t="s">
        <v>111</v>
      </c>
      <c r="C412" s="65">
        <v>100</v>
      </c>
      <c r="D412" s="35">
        <v>1</v>
      </c>
      <c r="E412" s="35">
        <v>10.199999999999999</v>
      </c>
      <c r="F412" s="36">
        <v>3.5</v>
      </c>
      <c r="G412" s="35">
        <v>110</v>
      </c>
      <c r="H412" s="35">
        <v>0.04</v>
      </c>
      <c r="I412" s="35">
        <v>16.5</v>
      </c>
      <c r="J412" s="36">
        <v>0</v>
      </c>
      <c r="K412" s="35">
        <v>5</v>
      </c>
      <c r="L412" s="35">
        <v>13</v>
      </c>
      <c r="M412" s="36">
        <v>24</v>
      </c>
      <c r="N412" s="37">
        <v>18</v>
      </c>
      <c r="O412" s="37">
        <v>0.8</v>
      </c>
    </row>
    <row r="413" spans="1:15" ht="16.2" thickBot="1" x14ac:dyDescent="0.35">
      <c r="A413" s="34">
        <v>128</v>
      </c>
      <c r="B413" s="35" t="s">
        <v>124</v>
      </c>
      <c r="C413" s="36">
        <v>250</v>
      </c>
      <c r="D413" s="35">
        <v>1.82</v>
      </c>
      <c r="E413" s="35">
        <v>5</v>
      </c>
      <c r="F413" s="36">
        <v>10.65</v>
      </c>
      <c r="G413" s="35">
        <v>95</v>
      </c>
      <c r="H413" s="35">
        <f>0.19/4</f>
        <v>4.7500000000000001E-2</v>
      </c>
      <c r="I413" s="35">
        <f>41.2/4</f>
        <v>10.3</v>
      </c>
      <c r="J413" s="36">
        <v>0</v>
      </c>
      <c r="K413" s="35">
        <f>9.6/4</f>
        <v>2.4</v>
      </c>
      <c r="L413" s="35">
        <f>138/4</f>
        <v>34.5</v>
      </c>
      <c r="M413" s="36">
        <f>212/4</f>
        <v>53</v>
      </c>
      <c r="N413" s="36">
        <f>105/4</f>
        <v>26.25</v>
      </c>
      <c r="O413" s="36">
        <f>4.8/4</f>
        <v>1.2</v>
      </c>
    </row>
    <row r="414" spans="1:15" ht="16.2" thickBot="1" x14ac:dyDescent="0.35">
      <c r="A414" s="60">
        <v>426</v>
      </c>
      <c r="B414" s="79" t="s">
        <v>118</v>
      </c>
      <c r="C414" s="48">
        <v>180</v>
      </c>
      <c r="D414" s="61">
        <v>3.42</v>
      </c>
      <c r="E414" s="61">
        <v>8.82</v>
      </c>
      <c r="F414" s="48">
        <v>22.86</v>
      </c>
      <c r="G414" s="61">
        <v>183.6</v>
      </c>
      <c r="H414" s="61">
        <v>0.18</v>
      </c>
      <c r="I414" s="61">
        <v>25</v>
      </c>
      <c r="J414" s="48">
        <v>0.05</v>
      </c>
      <c r="K414" s="61">
        <v>0.18</v>
      </c>
      <c r="L414" s="61">
        <v>19.8</v>
      </c>
      <c r="M414" s="48">
        <v>93.6</v>
      </c>
      <c r="N414" s="48">
        <v>36</v>
      </c>
      <c r="O414" s="48">
        <v>1.44</v>
      </c>
    </row>
    <row r="415" spans="1:15" ht="16.2" thickBot="1" x14ac:dyDescent="0.35">
      <c r="A415" s="34">
        <v>401</v>
      </c>
      <c r="B415" s="50" t="s">
        <v>88</v>
      </c>
      <c r="C415" s="36">
        <v>100</v>
      </c>
      <c r="D415" s="35">
        <v>13.3</v>
      </c>
      <c r="E415" s="35">
        <v>7.7</v>
      </c>
      <c r="F415" s="36">
        <v>5.5</v>
      </c>
      <c r="G415" s="35">
        <v>144</v>
      </c>
      <c r="H415" s="35">
        <v>0.19</v>
      </c>
      <c r="I415" s="35">
        <v>10</v>
      </c>
      <c r="J415" s="36">
        <v>5.8</v>
      </c>
      <c r="K415" s="35">
        <v>0.8</v>
      </c>
      <c r="L415" s="35">
        <v>25</v>
      </c>
      <c r="M415" s="36">
        <v>227</v>
      </c>
      <c r="N415" s="37">
        <v>13</v>
      </c>
      <c r="O415" s="37">
        <v>4.8</v>
      </c>
    </row>
    <row r="416" spans="1:15" ht="16.2" thickBot="1" x14ac:dyDescent="0.35">
      <c r="A416" s="34">
        <v>110</v>
      </c>
      <c r="B416" s="79" t="s">
        <v>30</v>
      </c>
      <c r="C416" s="48">
        <v>30</v>
      </c>
      <c r="D416" s="61">
        <v>1.98</v>
      </c>
      <c r="E416" s="61">
        <v>0.36</v>
      </c>
      <c r="F416" s="48">
        <v>10.199999999999999</v>
      </c>
      <c r="G416" s="61">
        <v>54.3</v>
      </c>
      <c r="H416" s="61">
        <v>5.3999999999999999E-2</v>
      </c>
      <c r="I416" s="61">
        <v>0</v>
      </c>
      <c r="J416" s="48">
        <v>0</v>
      </c>
      <c r="K416" s="61">
        <v>0</v>
      </c>
      <c r="L416" s="61">
        <v>10.5</v>
      </c>
      <c r="M416" s="48">
        <v>47.4</v>
      </c>
      <c r="N416" s="48">
        <v>14.1</v>
      </c>
      <c r="O416" s="48">
        <v>1.17</v>
      </c>
    </row>
    <row r="417" spans="1:23" ht="16.2" thickBot="1" x14ac:dyDescent="0.35">
      <c r="A417" s="38">
        <v>111</v>
      </c>
      <c r="B417" s="109" t="s">
        <v>10</v>
      </c>
      <c r="C417" s="110">
        <v>50</v>
      </c>
      <c r="D417" s="39">
        <v>3.75</v>
      </c>
      <c r="E417" s="41">
        <v>1.45</v>
      </c>
      <c r="F417" s="42">
        <v>26.7</v>
      </c>
      <c r="G417" s="39">
        <v>131</v>
      </c>
      <c r="H417" s="39">
        <v>0.05</v>
      </c>
      <c r="I417" s="41">
        <v>0</v>
      </c>
      <c r="J417" s="42">
        <v>0</v>
      </c>
      <c r="K417" s="39">
        <v>0.85</v>
      </c>
      <c r="L417" s="41">
        <v>9.5</v>
      </c>
      <c r="M417" s="42">
        <v>32.5</v>
      </c>
      <c r="N417" s="36">
        <v>6.5</v>
      </c>
      <c r="O417" s="36">
        <v>0.6</v>
      </c>
    </row>
    <row r="418" spans="1:23" ht="16.2" thickBot="1" x14ac:dyDescent="0.35">
      <c r="A418" s="17">
        <v>511</v>
      </c>
      <c r="B418" s="51" t="s">
        <v>106</v>
      </c>
      <c r="C418" s="98">
        <v>200</v>
      </c>
      <c r="D418" s="99">
        <v>0.3</v>
      </c>
      <c r="E418" s="99">
        <v>0.1</v>
      </c>
      <c r="F418" s="100">
        <v>17.2</v>
      </c>
      <c r="G418" s="101">
        <v>71</v>
      </c>
      <c r="H418" s="99">
        <v>0.01</v>
      </c>
      <c r="I418" s="99">
        <v>24</v>
      </c>
      <c r="J418" s="100">
        <v>0</v>
      </c>
      <c r="K418" s="101">
        <v>0</v>
      </c>
      <c r="L418" s="99">
        <v>11</v>
      </c>
      <c r="M418" s="99">
        <v>10</v>
      </c>
      <c r="N418" s="100">
        <v>9</v>
      </c>
      <c r="O418" s="101">
        <v>0.4</v>
      </c>
    </row>
    <row r="419" spans="1:23" ht="15" thickBot="1" x14ac:dyDescent="0.35">
      <c r="A419" s="11"/>
      <c r="B419" s="18" t="s">
        <v>8</v>
      </c>
      <c r="C419" s="111">
        <f>SUM(C412:C418)</f>
        <v>910</v>
      </c>
      <c r="D419" s="20">
        <f>SUM(D410:D418)</f>
        <v>25.57</v>
      </c>
      <c r="E419" s="20">
        <f t="shared" ref="E419:F419" si="52">SUM(E410:E418)</f>
        <v>33.630000000000003</v>
      </c>
      <c r="F419" s="20">
        <f t="shared" si="52"/>
        <v>96.61</v>
      </c>
      <c r="G419" s="20">
        <f>SUM(G410:G418)</f>
        <v>788.9</v>
      </c>
      <c r="H419" s="20">
        <f t="shared" ref="H419:O419" si="53">SUM(H410:H418)</f>
        <v>0.57150000000000001</v>
      </c>
      <c r="I419" s="20">
        <f t="shared" si="53"/>
        <v>85.8</v>
      </c>
      <c r="J419" s="20">
        <f t="shared" si="53"/>
        <v>5.85</v>
      </c>
      <c r="K419" s="20">
        <f t="shared" si="53"/>
        <v>9.23</v>
      </c>
      <c r="L419" s="20">
        <f t="shared" si="53"/>
        <v>123.3</v>
      </c>
      <c r="M419" s="20">
        <f t="shared" si="53"/>
        <v>487.5</v>
      </c>
      <c r="N419" s="20">
        <f t="shared" si="53"/>
        <v>122.85</v>
      </c>
      <c r="O419" s="20">
        <f t="shared" si="53"/>
        <v>10.41</v>
      </c>
    </row>
    <row r="420" spans="1:23" ht="16.2" thickBot="1" x14ac:dyDescent="0.35">
      <c r="A420" s="34"/>
      <c r="B420" s="12" t="s">
        <v>128</v>
      </c>
      <c r="C420" s="36"/>
      <c r="D420" s="35"/>
      <c r="E420" s="43"/>
      <c r="F420" s="37"/>
      <c r="G420" s="35"/>
      <c r="H420" s="35"/>
      <c r="I420" s="43"/>
      <c r="J420" s="37"/>
      <c r="K420" s="35"/>
      <c r="L420" s="43"/>
      <c r="M420" s="37"/>
      <c r="N420" s="36"/>
      <c r="O420" s="36"/>
    </row>
    <row r="421" spans="1:23" ht="16.2" thickBot="1" x14ac:dyDescent="0.35">
      <c r="A421" s="34">
        <v>518</v>
      </c>
      <c r="B421" s="35" t="s">
        <v>113</v>
      </c>
      <c r="C421" s="36">
        <v>200</v>
      </c>
      <c r="D421" s="35">
        <v>1</v>
      </c>
      <c r="E421" s="43">
        <v>0</v>
      </c>
      <c r="F421" s="37">
        <v>0</v>
      </c>
      <c r="G421" s="35">
        <v>110</v>
      </c>
      <c r="H421" s="35">
        <v>0.02</v>
      </c>
      <c r="I421" s="43">
        <v>4</v>
      </c>
      <c r="J421" s="37">
        <v>0</v>
      </c>
      <c r="K421" s="35">
        <v>0</v>
      </c>
      <c r="L421" s="43">
        <v>20</v>
      </c>
      <c r="M421" s="37">
        <v>0</v>
      </c>
      <c r="N421" s="36">
        <v>0</v>
      </c>
      <c r="O421" s="36">
        <v>0.2</v>
      </c>
      <c r="W421" t="s">
        <v>136</v>
      </c>
    </row>
    <row r="422" spans="1:23" ht="16.2" thickBot="1" x14ac:dyDescent="0.35">
      <c r="A422" s="34">
        <v>579</v>
      </c>
      <c r="B422" s="35" t="s">
        <v>93</v>
      </c>
      <c r="C422" s="36">
        <v>100</v>
      </c>
      <c r="D422" s="35">
        <v>6.83</v>
      </c>
      <c r="E422" s="43">
        <v>12.17</v>
      </c>
      <c r="F422" s="37">
        <v>65.5</v>
      </c>
      <c r="G422" s="35">
        <v>398.3</v>
      </c>
      <c r="H422" s="35">
        <v>0.08</v>
      </c>
      <c r="I422" s="43">
        <v>0</v>
      </c>
      <c r="J422" s="37">
        <v>0.1</v>
      </c>
      <c r="K422" s="35">
        <v>1</v>
      </c>
      <c r="L422" s="43">
        <v>25</v>
      </c>
      <c r="M422" s="37">
        <v>61.6</v>
      </c>
      <c r="N422" s="36">
        <v>10</v>
      </c>
      <c r="O422" s="36">
        <v>0.83</v>
      </c>
    </row>
    <row r="423" spans="1:23" ht="15" thickBot="1" x14ac:dyDescent="0.35">
      <c r="A423" s="17"/>
      <c r="B423" s="18" t="s">
        <v>8</v>
      </c>
      <c r="C423" s="19">
        <f>SUM(C421:C422)</f>
        <v>300</v>
      </c>
      <c r="D423" s="20">
        <f>D421+D422</f>
        <v>7.83</v>
      </c>
      <c r="E423" s="20">
        <f t="shared" ref="E423" si="54">E421+E422</f>
        <v>12.17</v>
      </c>
      <c r="F423" s="20">
        <f>F421+F422</f>
        <v>65.5</v>
      </c>
      <c r="G423" s="20">
        <f>G421+G422</f>
        <v>508.3</v>
      </c>
      <c r="H423" s="20">
        <f t="shared" ref="H423:O423" si="55">H421+H422</f>
        <v>0.1</v>
      </c>
      <c r="I423" s="20">
        <f t="shared" si="55"/>
        <v>4</v>
      </c>
      <c r="J423" s="20">
        <f t="shared" si="55"/>
        <v>0.1</v>
      </c>
      <c r="K423" s="20">
        <f t="shared" si="55"/>
        <v>1</v>
      </c>
      <c r="L423" s="20">
        <f t="shared" si="55"/>
        <v>45</v>
      </c>
      <c r="M423" s="20">
        <f t="shared" si="55"/>
        <v>61.6</v>
      </c>
      <c r="N423" s="20">
        <f t="shared" si="55"/>
        <v>10</v>
      </c>
      <c r="O423" s="20">
        <f t="shared" si="55"/>
        <v>1.03</v>
      </c>
    </row>
    <row r="424" spans="1:23" ht="15" thickBot="1" x14ac:dyDescent="0.35">
      <c r="A424" s="24"/>
      <c r="B424" s="77" t="s">
        <v>76</v>
      </c>
      <c r="C424" s="108"/>
      <c r="D424" s="20">
        <f>D409+D419+D423</f>
        <v>51.81</v>
      </c>
      <c r="E424" s="20">
        <f t="shared" ref="E424:O424" si="56">E409+E419+E423</f>
        <v>76.11</v>
      </c>
      <c r="F424" s="20">
        <f t="shared" si="56"/>
        <v>232.11</v>
      </c>
      <c r="G424" s="20">
        <f>G409+G419+G423</f>
        <v>1923.45</v>
      </c>
      <c r="H424" s="20">
        <f t="shared" si="56"/>
        <v>0.80149999999999999</v>
      </c>
      <c r="I424" s="20">
        <f t="shared" si="56"/>
        <v>90.31</v>
      </c>
      <c r="J424" s="20">
        <f t="shared" si="56"/>
        <v>6.1599999999999993</v>
      </c>
      <c r="K424" s="20">
        <f t="shared" si="56"/>
        <v>11.780000000000001</v>
      </c>
      <c r="L424" s="20">
        <f t="shared" si="56"/>
        <v>541.35</v>
      </c>
      <c r="M424" s="20">
        <f t="shared" si="56"/>
        <v>846.30000000000007</v>
      </c>
      <c r="N424" s="20">
        <f t="shared" si="56"/>
        <v>171.85</v>
      </c>
      <c r="O424" s="20">
        <f t="shared" si="56"/>
        <v>13.799999999999999</v>
      </c>
    </row>
    <row r="425" spans="1:23" x14ac:dyDescent="0.3">
      <c r="A425" s="24" t="s">
        <v>75</v>
      </c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1"/>
      <c r="O425" s="1"/>
    </row>
    <row r="426" spans="1:23" x14ac:dyDescent="0.3">
      <c r="A426" s="26" t="s">
        <v>73</v>
      </c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</row>
    <row r="427" spans="1:23" x14ac:dyDescent="0.3">
      <c r="A427" s="27" t="s">
        <v>74</v>
      </c>
      <c r="B427" s="25"/>
      <c r="C427" s="27"/>
      <c r="D427" s="27"/>
      <c r="E427" s="27"/>
      <c r="F427" s="27"/>
      <c r="G427" s="25"/>
      <c r="H427" s="27"/>
      <c r="I427" s="27"/>
      <c r="J427" s="27"/>
      <c r="K427" s="27"/>
      <c r="L427" s="27"/>
      <c r="M427" s="27"/>
    </row>
  </sheetData>
  <mergeCells count="72">
    <mergeCell ref="A363:A364"/>
    <mergeCell ref="D363:F363"/>
    <mergeCell ref="G363:G364"/>
    <mergeCell ref="H363:J363"/>
    <mergeCell ref="L363:N363"/>
    <mergeCell ref="B364:B365"/>
    <mergeCell ref="A327:A328"/>
    <mergeCell ref="D327:F327"/>
    <mergeCell ref="G327:G328"/>
    <mergeCell ref="H327:J327"/>
    <mergeCell ref="L327:N327"/>
    <mergeCell ref="B328:B329"/>
    <mergeCell ref="A292:A293"/>
    <mergeCell ref="D292:F292"/>
    <mergeCell ref="G292:G293"/>
    <mergeCell ref="H292:J292"/>
    <mergeCell ref="L292:N292"/>
    <mergeCell ref="B293:B294"/>
    <mergeCell ref="A255:A256"/>
    <mergeCell ref="D255:F255"/>
    <mergeCell ref="G255:G256"/>
    <mergeCell ref="H255:J255"/>
    <mergeCell ref="L255:N255"/>
    <mergeCell ref="B256:B257"/>
    <mergeCell ref="A221:A222"/>
    <mergeCell ref="D221:F221"/>
    <mergeCell ref="G221:G222"/>
    <mergeCell ref="H221:J221"/>
    <mergeCell ref="L221:N221"/>
    <mergeCell ref="B222:B223"/>
    <mergeCell ref="A147:A148"/>
    <mergeCell ref="D147:F147"/>
    <mergeCell ref="G147:G148"/>
    <mergeCell ref="H147:J147"/>
    <mergeCell ref="L147:N147"/>
    <mergeCell ref="B148:B149"/>
    <mergeCell ref="A112:A113"/>
    <mergeCell ref="D112:F112"/>
    <mergeCell ref="G112:G113"/>
    <mergeCell ref="H112:J112"/>
    <mergeCell ref="L112:N112"/>
    <mergeCell ref="B113:B114"/>
    <mergeCell ref="A76:A77"/>
    <mergeCell ref="D76:F76"/>
    <mergeCell ref="G76:G77"/>
    <mergeCell ref="H76:J76"/>
    <mergeCell ref="L76:N76"/>
    <mergeCell ref="B77:B78"/>
    <mergeCell ref="A41:A42"/>
    <mergeCell ref="D41:F41"/>
    <mergeCell ref="G41:G42"/>
    <mergeCell ref="H41:J41"/>
    <mergeCell ref="L41:N41"/>
    <mergeCell ref="B42:B43"/>
    <mergeCell ref="A6:A7"/>
    <mergeCell ref="D6:F6"/>
    <mergeCell ref="G6:G7"/>
    <mergeCell ref="H6:J6"/>
    <mergeCell ref="L6:N6"/>
    <mergeCell ref="B7:B8"/>
    <mergeCell ref="A400:A401"/>
    <mergeCell ref="D400:F400"/>
    <mergeCell ref="G400:G401"/>
    <mergeCell ref="H400:J400"/>
    <mergeCell ref="L400:N400"/>
    <mergeCell ref="B401:B402"/>
    <mergeCell ref="A183:A184"/>
    <mergeCell ref="D183:F183"/>
    <mergeCell ref="G183:G184"/>
    <mergeCell ref="H183:J183"/>
    <mergeCell ref="L183:N183"/>
    <mergeCell ref="B184:B185"/>
  </mergeCells>
  <pageMargins left="3.937007874015748E-2" right="3.937007874015748E-2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2023 c 12 лет и  старше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2023-09-01T10:25:31Z</dcterms:modified>
</cp:coreProperties>
</file>